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едложение на 2019\"/>
    </mc:Choice>
  </mc:AlternateContent>
  <xr:revisionPtr revIDLastSave="0" documentId="13_ncr:1_{7BCB0A4A-C9A6-4357-8185-D8A8F2AB8507}" xr6:coauthVersionLast="37" xr6:coauthVersionMax="37" xr10:uidLastSave="{00000000-0000-0000-0000-000000000000}"/>
  <bookViews>
    <workbookView xWindow="14385" yWindow="-15" windowWidth="14430" windowHeight="10755" tabRatio="781" activeTab="8" xr2:uid="{00000000-000D-0000-FFFF-FFFF00000000}"/>
  </bookViews>
  <sheets>
    <sheet name="пр2" sheetId="1" r:id="rId1"/>
    <sheet name="пр3" sheetId="2" r:id="rId2"/>
    <sheet name="пр4" sheetId="3" r:id="rId3"/>
    <sheet name="пр5" sheetId="9" r:id="rId4"/>
    <sheet name="пр5 (1 вар)" sheetId="4" state="hidden" r:id="rId5"/>
    <sheet name="пр6" sheetId="5" r:id="rId6"/>
    <sheet name="пр7" sheetId="6" r:id="rId7"/>
    <sheet name="пр8" sheetId="7" r:id="rId8"/>
    <sheet name="пр9" sheetId="8" r:id="rId9"/>
  </sheets>
  <definedNames>
    <definedName name="bookmark0" localSheetId="0">пр2!$B$4</definedName>
    <definedName name="bookmark1" localSheetId="0">пр2!$B$5</definedName>
    <definedName name="bookmark10" localSheetId="5">пр6!$B$3</definedName>
    <definedName name="bookmark11" localSheetId="6">пр7!$C$3</definedName>
    <definedName name="bookmark12" localSheetId="6">пр7!$C$4</definedName>
    <definedName name="bookmark13" localSheetId="7">пр8!$B$2</definedName>
    <definedName name="bookmark14" localSheetId="7">пр8!$B$3</definedName>
    <definedName name="bookmark15" localSheetId="7">пр8!$B$4</definedName>
    <definedName name="bookmark2" localSheetId="2">пр4!$B$4</definedName>
    <definedName name="bookmark3" localSheetId="4">'пр5 (1 вар)'!#REF!</definedName>
    <definedName name="bookmark4" localSheetId="4">'пр5 (1 вар)'!#REF!</definedName>
    <definedName name="bookmark6" localSheetId="4">'пр5 (1 вар)'!$B$4</definedName>
    <definedName name="bookmark7" localSheetId="4">'пр5 (1 вар)'!$B$5</definedName>
    <definedName name="bookmark8" localSheetId="4">'пр5 (1 вар)'!$E$9</definedName>
    <definedName name="bookmark9" localSheetId="5">пр6!$B$2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9" l="1"/>
  <c r="E17" i="9"/>
  <c r="E25" i="9"/>
  <c r="E18" i="9" s="1"/>
  <c r="D25" i="9" l="1"/>
  <c r="D18" i="9" s="1"/>
  <c r="D13" i="9" s="1"/>
  <c r="E18" i="3"/>
  <c r="D8" i="3" l="1"/>
  <c r="F38" i="2"/>
  <c r="F37" i="2"/>
  <c r="F36" i="2"/>
  <c r="F29" i="2"/>
  <c r="F27" i="2"/>
  <c r="F16" i="2"/>
  <c r="F15" i="2"/>
  <c r="F16" i="3" l="1"/>
  <c r="F14" i="3"/>
  <c r="F13" i="3"/>
  <c r="E14" i="2" l="1"/>
  <c r="E9" i="3"/>
  <c r="D43" i="9" l="1"/>
  <c r="D25" i="4" l="1"/>
  <c r="D18" i="4" s="1"/>
  <c r="E25" i="4" l="1"/>
  <c r="E18" i="4" s="1"/>
  <c r="E19" i="3" l="1"/>
  <c r="D19" i="3"/>
  <c r="F18" i="3"/>
  <c r="F19" i="3" l="1"/>
  <c r="D13" i="4"/>
  <c r="D43" i="4" s="1"/>
  <c r="F8" i="3" l="1"/>
  <c r="F20" i="3" l="1"/>
  <c r="F9" i="3"/>
  <c r="F10" i="3" l="1"/>
  <c r="F14" i="2"/>
  <c r="E13" i="4"/>
  <c r="F22" i="2" l="1"/>
  <c r="F34" i="2" l="1"/>
  <c r="F33" i="2"/>
  <c r="F20" i="2" l="1"/>
  <c r="E43" i="4" l="1"/>
  <c r="E13" i="9" l="1"/>
</calcChain>
</file>

<file path=xl/sharedStrings.xml><?xml version="1.0" encoding="utf-8"?>
<sst xmlns="http://schemas.openxmlformats.org/spreadsheetml/2006/main" count="313" uniqueCount="164">
  <si>
    <t>ПРОГНОЗНЫЕ СВЕДЕНИЯ</t>
  </si>
  <si>
    <t xml:space="preserve">о расходах за технологическое присоединение </t>
  </si>
  <si>
    <t>(наименование сетевой организации)</t>
  </si>
  <si>
    <r>
      <t>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Полное наименование</t>
    </r>
  </si>
  <si>
    <r>
      <t>2.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Сокращенное наименование</t>
    </r>
  </si>
  <si>
    <r>
      <t>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Место нахождения</t>
    </r>
  </si>
  <si>
    <r>
      <t>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ИНН</t>
    </r>
  </si>
  <si>
    <r>
      <t>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КПП</t>
    </r>
  </si>
  <si>
    <r>
      <t>7.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Ф.И.О. руководителя</t>
    </r>
  </si>
  <si>
    <r>
      <t>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Адрес электронной почты</t>
    </r>
  </si>
  <si>
    <r>
      <t>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Контактный телефон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</si>
  <si>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Факс</t>
    </r>
  </si>
  <si>
    <t xml:space="preserve">               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</si>
  <si>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</si>
  <si>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</si>
  <si>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</si>
  <si>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</si>
  <si>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</si>
  <si>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рублей/кВт</t>
  </si>
  <si>
    <t>рублей/км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</si>
  <si>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</si>
  <si>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Наименование мероприятий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</si>
  <si>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</si>
  <si>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</si>
  <si>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</si>
  <si>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</si>
  <si>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</si>
  <si>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</si>
  <si>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</si>
  <si>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</si>
  <si>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</si>
  <si>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</si>
  <si>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</si>
  <si>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РАСХОДЫ НА МЕРОПРИЯТИЯ,
 осуществляемые при технологическом присоединении</t>
  </si>
  <si>
    <t>ПРИЛОЖЕНИЕ № 4
 к стандартам раскрытия информации субъектами оптового и розничных рынков электрической энергии</t>
  </si>
  <si>
    <t>ПРИЛОЖЕНИЕ № 3 
к стандартам раскрытия информации субъектами оптового и розничных рынков электрической энергии</t>
  </si>
  <si>
    <t>ПРИЛОЖЕНИЕ № 2
 к стандартам раскрытия информации субъектами оптового и розничных рынков электрической энергии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</si>
  <si>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</si>
  <si>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</si>
  <si>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Р А С Ч Е Т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</si>
  <si>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</si>
  <si>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</si>
  <si>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</si>
  <si>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</si>
  <si>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1.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</si>
  <si>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</si>
  <si>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</si>
  <si>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</si>
  <si>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</si>
  <si>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</si>
  <si>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</si>
  <si>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</si>
  <si>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</si>
  <si>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</si>
  <si>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</si>
  <si>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</si>
  <si>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</si>
  <si>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</si>
  <si>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</si>
  <si>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</si>
  <si>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</si>
  <si>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</si>
  <si>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</si>
  <si>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</si>
  <si>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</si>
  <si>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</si>
  <si>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</si>
  <si>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</si>
  <si>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 (экономия средств)</t>
  </si>
  <si>
    <t>Итого (размер необходимой валовой выручки)</t>
  </si>
  <si>
    <t>ПРИЛОЖЕНИЕ № 6
 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</si>
  <si>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</si>
  <si>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</si>
  <si>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</si>
  <si>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</si>
  <si>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</si>
  <si>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</si>
  <si>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пунктов секционирования (распределенных пунктов)</t>
  </si>
  <si>
    <t>ПРИЛОЖЕНИЕ № 7
 к стандартам раскрытия информации субъектами оптового и розничных рынков электрической энергии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</si>
  <si>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</si>
  <si>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</si>
  <si>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0,4 кВ</t>
  </si>
  <si>
    <t>1 - 20 кВ</t>
  </si>
  <si>
    <t>35 кВ</t>
  </si>
  <si>
    <t>о длине линий электропередачи и об объемах максимальной
мощности построенных объектов за 3 предыдущих года 
по каждому мероприятию</t>
  </si>
  <si>
    <t>ПРИЛОЖЕНИЕ № 8
 к стандартам раскрытия информации субъектами оптового и розничных рынков электрической энергии</t>
  </si>
  <si>
    <t>И Н Ф О Р М А Ц И Я</t>
  </si>
  <si>
    <t>об осуществлении технологического присоединения по договорам,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</si>
  <si>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</si>
  <si>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</si>
  <si>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</si>
  <si>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</si>
  <si>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</si>
  <si>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4.</t>
  </si>
  <si>
    <t>До 15 кВт - всего</t>
  </si>
  <si>
    <t>От 15 до 150 кВт - всего</t>
  </si>
  <si>
    <t>От 670 кВт до 8900 кВт - всего</t>
  </si>
  <si>
    <t>Объекты генерации</t>
  </si>
  <si>
    <t>5.</t>
  </si>
  <si>
    <t>От 8900 кВт - всего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</si>
  <si>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</si>
  <si>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</si>
  <si>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</si>
  <si>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
 к стандартам раскрытия информации субъектами оптового и розничных рынков электрической энергии</t>
  </si>
  <si>
    <t xml:space="preserve">И Н Ф О Р М А Ц И Я </t>
  </si>
  <si>
    <t>Количество заявок (штук)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</si>
  <si>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</si>
  <si>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</si>
  <si>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</si>
  <si>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С1.1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</si>
  <si>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</si>
  <si>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С1.2</t>
  </si>
  <si>
    <t xml:space="preserve">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</si>
  <si>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С2.i*</t>
  </si>
  <si>
    <t>С3.i*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</si>
  <si>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</si>
  <si>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Распределение необходимой валовой выручки* (рублей)</t>
  </si>
  <si>
    <t>Ставки для расчета платы по каждому мероприятию (рублей/кВт) 
(без учета НДС)</t>
  </si>
  <si>
    <t>Выполнение сетевой организацией мероприятий, связанных со стрительством "последней мили"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</si>
  <si>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</si>
  <si>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</si>
  <si>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</si>
  <si>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на технологическое присоединение</t>
  </si>
  <si>
    <t xml:space="preserve">необходимой валовой выручки </t>
  </si>
  <si>
    <t>Расходы на выполнение мероприятий по технологическому присоединению - всего
в том числе</t>
  </si>
  <si>
    <t>№ п/п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</si>
  <si>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</si>
  <si>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</si>
  <si>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Строительство воздушных линий электропередачи:</t>
  </si>
  <si>
    <t>в том числе льготная категория*</t>
  </si>
  <si>
    <t>в том числе по индивидуальному проекту</t>
  </si>
  <si>
    <t>Х</t>
  </si>
  <si>
    <r>
      <t>4.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Фактический адрес</t>
    </r>
  </si>
  <si>
    <t>х</t>
  </si>
  <si>
    <r>
      <t xml:space="preserve"> </t>
    </r>
    <r>
      <rPr>
        <sz val="11"/>
        <color theme="1"/>
        <rFont val="Times New Roman"/>
        <family val="1"/>
        <charset val="204"/>
      </rPr>
      <t>От 150 кВт до 670 кВт - всего</t>
    </r>
  </si>
  <si>
    <t>Заместитель  директора по экономике и финансам</t>
  </si>
  <si>
    <t>К.Ю. Полуэктов</t>
  </si>
  <si>
    <t>филиал ПАО "МРСК Волги"-"Оренбургэнерго" на 2019 год</t>
  </si>
  <si>
    <t>до 15 Вт</t>
  </si>
  <si>
    <t>территории относящиеся к городским населенным пунктам</t>
  </si>
  <si>
    <t>территории не относящиеся к городским населенным пунктам</t>
  </si>
  <si>
    <t>рублей/шт</t>
  </si>
  <si>
    <t>С5.i*</t>
  </si>
  <si>
    <t>* - указаны расходы по стоимости ввода основного средства</t>
  </si>
  <si>
    <t>* Ставки платы С2.I, С3.I и С5.I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</si>
  <si>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ООО «КЭС Оренбуржья»</t>
  </si>
  <si>
    <t xml:space="preserve">460019, Оренбургская обл., г. Оренбург, ул. Привольная, дом 41 </t>
  </si>
  <si>
    <t>komunsetioren@rambler.ru</t>
  </si>
  <si>
    <t>Макаров Юрий Викторович</t>
  </si>
  <si>
    <t>8 (3532) 67-71-10</t>
  </si>
  <si>
    <t>ООО «КЭС Оренбуржья»  на 2019 год</t>
  </si>
  <si>
    <t>ООО «КЭС Оренбуржья» на 2019 год</t>
  </si>
  <si>
    <t>о поданных заявках на технологическое присоединение за 9 месяцев 2018 года</t>
  </si>
  <si>
    <t>заключенным за  9 месяцев 2018 года</t>
  </si>
  <si>
    <t>1.3.1.4.2 (опоры железобетонные, изолированный провод, материал провода алюминиевый, сечение провода от 50 мм2 до 100 мм2 включительно)</t>
  </si>
  <si>
    <t>С4.i*</t>
  </si>
  <si>
    <t>Стандартизированная тарифная ставка на покрытие расходов сетевой организации на строительство пунктов секционирования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</si>
  <si>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 кВт</t>
  </si>
  <si>
    <t>3.1.1. Реклоузеры, номинальный ток до 100 А включительно</t>
  </si>
  <si>
    <t>4.4.1.3 (трансформаторные подстанции (ТП), за исключением распределительных трансформаторных подстанций (РТП), мачтовые,  однотрансформаторные, трансформаторная мощность от 100 до 250 кВА включительно)</t>
  </si>
  <si>
    <t>4.2.1.5(трансформаторные подстанции (ТП), за исключением распределительных трансформаторных подстанций (РТП), комплектные, однотрансформаторные, трансформаторная мощность от 500 до 900 кВА включительно)</t>
  </si>
  <si>
    <t>4.2.1.4 (трансформаторные подстанции (ТП), за исключением распределительных трансформаторных подстанций (РТП), комплектные,  однотрансформаторные, трансформаторная мощность от 250 до 500 кВА включительно)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</si>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</sst>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left" vertical="center" wrapText="1" indent="2"/>
    </xf>
    <xf numFmtId="0" fontId="6" fillId="2" borderId="28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 indent="2"/>
    </xf>
    <xf numFmtId="0" fontId="6" fillId="0" borderId="0" xfId="0" applyFont="1"/>
    <xf numFmtId="0" fontId="6" fillId="0" borderId="53" xfId="0" applyFont="1" applyBorder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 indent="2"/>
    </xf>
    <xf numFmtId="0" fontId="6" fillId="0" borderId="38" xfId="0" applyFont="1" applyFill="1" applyBorder="1" applyAlignment="1">
      <alignment vertical="center" wrapText="1"/>
    </xf>
    <xf numFmtId="16" fontId="6" fillId="0" borderId="36" xfId="0" applyNumberFormat="1" applyFont="1" applyFill="1" applyBorder="1" applyAlignment="1">
      <alignment horizontal="left" vertical="center" wrapText="1" indent="2"/>
    </xf>
    <xf numFmtId="0" fontId="6" fillId="0" borderId="36" xfId="0" applyFont="1" applyFill="1" applyBorder="1" applyAlignment="1">
      <alignment horizontal="left" vertical="top" wrapText="1" indent="2"/>
    </xf>
    <xf numFmtId="16" fontId="6" fillId="0" borderId="56" xfId="0" applyNumberFormat="1" applyFont="1" applyFill="1" applyBorder="1" applyAlignment="1">
      <alignment horizontal="left" vertical="center" wrapText="1" indent="2"/>
    </xf>
    <xf numFmtId="0" fontId="6" fillId="0" borderId="56" xfId="0" applyFont="1" applyFill="1" applyBorder="1" applyAlignment="1">
      <alignment horizontal="left" vertical="top" wrapText="1" indent="2"/>
    </xf>
    <xf numFmtId="0" fontId="6" fillId="0" borderId="35" xfId="0" applyFont="1" applyFill="1" applyBorder="1" applyAlignment="1">
      <alignment horizontal="left" vertical="center" wrapText="1" indent="2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 indent="2"/>
    </xf>
    <xf numFmtId="0" fontId="6" fillId="0" borderId="37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top" wrapText="1" indent="3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2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3" fontId="14" fillId="2" borderId="3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/>
    </xf>
    <xf numFmtId="3" fontId="14" fillId="2" borderId="37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165" fontId="6" fillId="0" borderId="43" xfId="2" applyNumberFormat="1" applyFont="1" applyBorder="1" applyAlignment="1">
      <alignment horizontal="center" vertical="center"/>
    </xf>
    <xf numFmtId="165" fontId="6" fillId="0" borderId="16" xfId="2" applyNumberFormat="1" applyFont="1" applyBorder="1" applyAlignment="1">
      <alignment horizontal="center" vertical="center"/>
    </xf>
    <xf numFmtId="165" fontId="6" fillId="0" borderId="24" xfId="2" applyNumberFormat="1" applyFont="1" applyBorder="1" applyAlignment="1">
      <alignment horizontal="center" vertical="center"/>
    </xf>
    <xf numFmtId="165" fontId="6" fillId="0" borderId="44" xfId="2" applyNumberFormat="1" applyFont="1" applyBorder="1" applyAlignment="1">
      <alignment horizontal="center" vertical="center"/>
    </xf>
    <xf numFmtId="165" fontId="6" fillId="0" borderId="20" xfId="2" applyNumberFormat="1" applyFont="1" applyBorder="1" applyAlignment="1">
      <alignment horizontal="center" vertical="center"/>
    </xf>
    <xf numFmtId="165" fontId="6" fillId="0" borderId="26" xfId="2" applyNumberFormat="1" applyFont="1" applyBorder="1" applyAlignment="1">
      <alignment horizontal="center" vertical="center"/>
    </xf>
    <xf numFmtId="165" fontId="6" fillId="0" borderId="54" xfId="2" applyNumberFormat="1" applyFont="1" applyBorder="1" applyAlignment="1">
      <alignment horizontal="center" vertical="center"/>
    </xf>
    <xf numFmtId="165" fontId="6" fillId="0" borderId="55" xfId="2" applyNumberFormat="1" applyFont="1" applyBorder="1" applyAlignment="1">
      <alignment horizontal="center" vertical="center"/>
    </xf>
    <xf numFmtId="165" fontId="6" fillId="0" borderId="58" xfId="2" applyNumberFormat="1" applyFont="1" applyBorder="1" applyAlignment="1">
      <alignment horizontal="center" vertical="center"/>
    </xf>
    <xf numFmtId="165" fontId="6" fillId="0" borderId="0" xfId="0" applyNumberFormat="1" applyFont="1"/>
    <xf numFmtId="0" fontId="6" fillId="2" borderId="6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57" xfId="0" applyFont="1" applyFill="1" applyBorder="1" applyAlignment="1">
      <alignment horizontal="justify"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14" fillId="2" borderId="57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57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18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17" fillId="0" borderId="0" xfId="0" applyFont="1" applyAlignment="1">
      <alignment horizontal="right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4" fontId="14" fillId="0" borderId="71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4" fillId="0" borderId="32" xfId="0" applyNumberFormat="1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3" fontId="14" fillId="0" borderId="36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 indent="3"/>
    </xf>
    <xf numFmtId="0" fontId="6" fillId="0" borderId="28" xfId="0" applyFont="1" applyFill="1" applyBorder="1" applyAlignment="1">
      <alignment horizontal="left" vertical="center" wrapText="1" indent="4"/>
    </xf>
    <xf numFmtId="0" fontId="6" fillId="0" borderId="28" xfId="0" applyFont="1" applyFill="1" applyBorder="1" applyAlignment="1">
      <alignment horizontal="left" vertical="center" wrapText="1" indent="6"/>
    </xf>
    <xf numFmtId="0" fontId="6" fillId="0" borderId="28" xfId="0" applyFont="1" applyFill="1" applyBorder="1" applyAlignment="1">
      <alignment horizontal="left" vertical="center" wrapText="1" indent="2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 indent="6"/>
    </xf>
    <xf numFmtId="0" fontId="6" fillId="0" borderId="28" xfId="0" applyFont="1" applyFill="1" applyBorder="1" applyAlignment="1">
      <alignment horizontal="left" vertical="center" wrapText="1" indent="4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164" fontId="14" fillId="0" borderId="48" xfId="2" applyFont="1" applyFill="1" applyBorder="1" applyAlignment="1">
      <alignment horizontal="center" vertical="center" wrapText="1"/>
    </xf>
    <xf numFmtId="164" fontId="14" fillId="0" borderId="37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indent="15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/>
    </xf>
    <xf numFmtId="0" fontId="6" fillId="0" borderId="61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 wrapText="1"/>
    </xf>
    <xf numFmtId="4" fontId="14" fillId="0" borderId="58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4" fillId="0" borderId="53" xfId="0" applyNumberFormat="1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vertical="top"/>
    </xf>
    <xf numFmtId="0" fontId="6" fillId="0" borderId="42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vertical="top"/>
    </xf>
    <xf numFmtId="0" fontId="6" fillId="0" borderId="3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top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/>
    <xf numFmtId="3" fontId="14" fillId="2" borderId="31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/>
    </xf>
    <xf numFmtId="3" fontId="14" fillId="2" borderId="33" xfId="0" applyNumberFormat="1" applyFont="1" applyFill="1" applyBorder="1" applyAlignment="1">
      <alignment horizontal="center" vertical="center" wrapText="1"/>
    </xf>
    <xf numFmtId="3" fontId="14" fillId="2" borderId="3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/>
    </xf>
    <xf numFmtId="3" fontId="14" fillId="2" borderId="34" xfId="0" applyNumberFormat="1" applyFont="1" applyFill="1" applyBorder="1" applyAlignment="1">
      <alignment horizontal="center" vertical="center" wrapText="1"/>
    </xf>
    <xf numFmtId="164" fontId="6" fillId="0" borderId="0" xfId="2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" fontId="24" fillId="0" borderId="53" xfId="0" applyNumberFormat="1" applyFont="1" applyFill="1" applyBorder="1" applyAlignment="1">
      <alignment horizontal="center" vertical="center" wrapText="1"/>
    </xf>
    <xf numFmtId="4" fontId="25" fillId="0" borderId="55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4" fontId="14" fillId="0" borderId="4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24" fillId="0" borderId="31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24" fillId="0" borderId="27" xfId="0" applyNumberFormat="1" applyFont="1" applyFill="1" applyBorder="1" applyAlignment="1">
      <alignment horizontal="center" vertical="center" wrapText="1"/>
    </xf>
    <xf numFmtId="4" fontId="24" fillId="0" borderId="4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24" fillId="2" borderId="71" xfId="0" applyNumberFormat="1" applyFont="1" applyFill="1" applyBorder="1" applyAlignment="1">
      <alignment horizontal="center" vertical="center" wrapText="1"/>
    </xf>
    <xf numFmtId="3" fontId="24" fillId="2" borderId="35" xfId="0" applyNumberFormat="1" applyFont="1" applyFill="1" applyBorder="1" applyAlignment="1">
      <alignment horizontal="center" vertical="center" wrapText="1"/>
    </xf>
    <xf numFmtId="4" fontId="24" fillId="2" borderId="42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 wrapText="1"/>
    </xf>
    <xf numFmtId="3" fontId="24" fillId="2" borderId="36" xfId="0" applyNumberFormat="1" applyFont="1" applyFill="1" applyBorder="1" applyAlignment="1">
      <alignment horizontal="center" vertical="center" wrapText="1"/>
    </xf>
    <xf numFmtId="4" fontId="24" fillId="2" borderId="32" xfId="0" applyNumberFormat="1" applyFont="1" applyFill="1" applyBorder="1" applyAlignment="1">
      <alignment horizontal="center" vertical="center" wrapText="1"/>
    </xf>
    <xf numFmtId="3" fontId="24" fillId="2" borderId="32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36" xfId="0" applyNumberFormat="1" applyFont="1" applyFill="1" applyBorder="1" applyAlignment="1">
      <alignment horizontal="center" vertical="center" wrapText="1"/>
    </xf>
    <xf numFmtId="3" fontId="24" fillId="0" borderId="36" xfId="0" applyNumberFormat="1" applyFont="1" applyFill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/>
    </xf>
    <xf numFmtId="3" fontId="24" fillId="0" borderId="32" xfId="0" applyNumberFormat="1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center" vertical="center"/>
    </xf>
    <xf numFmtId="4" fontId="24" fillId="0" borderId="0" xfId="0" applyNumberFormat="1" applyFont="1" applyFill="1"/>
    <xf numFmtId="4" fontId="24" fillId="0" borderId="0" xfId="0" applyNumberFormat="1" applyFont="1" applyFill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165" fontId="22" fillId="2" borderId="15" xfId="2" applyNumberFormat="1" applyFont="1" applyFill="1" applyBorder="1" applyAlignment="1">
      <alignment horizontal="center" vertical="center" wrapText="1"/>
    </xf>
    <xf numFmtId="165" fontId="22" fillId="2" borderId="43" xfId="2" applyNumberFormat="1" applyFont="1" applyFill="1" applyBorder="1" applyAlignment="1">
      <alignment horizontal="center" vertical="center" wrapText="1"/>
    </xf>
    <xf numFmtId="165" fontId="22" fillId="2" borderId="16" xfId="2" applyNumberFormat="1" applyFont="1" applyFill="1" applyBorder="1" applyAlignment="1">
      <alignment horizontal="center" vertical="center" wrapText="1"/>
    </xf>
    <xf numFmtId="165" fontId="22" fillId="2" borderId="19" xfId="2" applyNumberFormat="1" applyFont="1" applyFill="1" applyBorder="1" applyAlignment="1">
      <alignment horizontal="center" vertical="center" wrapText="1"/>
    </xf>
    <xf numFmtId="165" fontId="22" fillId="2" borderId="44" xfId="2" applyNumberFormat="1" applyFont="1" applyFill="1" applyBorder="1" applyAlignment="1">
      <alignment horizontal="center" vertical="center" wrapText="1"/>
    </xf>
    <xf numFmtId="165" fontId="22" fillId="2" borderId="20" xfId="2" applyNumberFormat="1" applyFont="1" applyFill="1" applyBorder="1" applyAlignment="1">
      <alignment horizontal="center" vertical="center" wrapText="1"/>
    </xf>
    <xf numFmtId="165" fontId="22" fillId="2" borderId="23" xfId="2" applyNumberFormat="1" applyFont="1" applyFill="1" applyBorder="1" applyAlignment="1">
      <alignment horizontal="center" vertical="center" wrapText="1"/>
    </xf>
    <xf numFmtId="165" fontId="22" fillId="2" borderId="52" xfId="2" applyNumberFormat="1" applyFont="1" applyFill="1" applyBorder="1" applyAlignment="1">
      <alignment horizontal="center" vertical="center" wrapText="1"/>
    </xf>
    <xf numFmtId="165" fontId="22" fillId="2" borderId="51" xfId="2" applyNumberFormat="1" applyFont="1" applyFill="1" applyBorder="1" applyAlignment="1">
      <alignment horizontal="center" vertical="center" wrapText="1"/>
    </xf>
    <xf numFmtId="165" fontId="24" fillId="0" borderId="24" xfId="2" applyNumberFormat="1" applyFont="1" applyBorder="1" applyAlignment="1">
      <alignment horizontal="center" vertical="center"/>
    </xf>
    <xf numFmtId="165" fontId="24" fillId="0" borderId="26" xfId="2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166" fontId="6" fillId="0" borderId="24" xfId="2" applyNumberFormat="1" applyFont="1" applyBorder="1" applyAlignment="1">
      <alignment vertical="center"/>
    </xf>
    <xf numFmtId="166" fontId="6" fillId="0" borderId="26" xfId="2" applyNumberFormat="1" applyFont="1" applyBorder="1" applyAlignment="1">
      <alignment vertical="center"/>
    </xf>
    <xf numFmtId="165" fontId="6" fillId="0" borderId="24" xfId="2" applyNumberFormat="1" applyFont="1" applyBorder="1" applyAlignment="1">
      <alignment vertical="center"/>
    </xf>
    <xf numFmtId="165" fontId="6" fillId="0" borderId="26" xfId="2" applyNumberFormat="1" applyFont="1" applyBorder="1" applyAlignment="1">
      <alignment vertical="center"/>
    </xf>
    <xf numFmtId="165" fontId="6" fillId="0" borderId="58" xfId="2" applyNumberFormat="1" applyFont="1" applyBorder="1" applyAlignment="1">
      <alignment vertical="center"/>
    </xf>
    <xf numFmtId="165" fontId="24" fillId="2" borderId="15" xfId="2" applyNumberFormat="1" applyFont="1" applyFill="1" applyBorder="1" applyAlignment="1">
      <alignment horizontal="center" vertical="center" wrapText="1"/>
    </xf>
    <xf numFmtId="165" fontId="24" fillId="2" borderId="43" xfId="2" applyNumberFormat="1" applyFont="1" applyFill="1" applyBorder="1" applyAlignment="1">
      <alignment horizontal="center" vertical="center" wrapText="1"/>
    </xf>
    <xf numFmtId="165" fontId="24" fillId="2" borderId="16" xfId="2" applyNumberFormat="1" applyFont="1" applyFill="1" applyBorder="1" applyAlignment="1">
      <alignment horizontal="center" vertical="center" wrapText="1"/>
    </xf>
    <xf numFmtId="165" fontId="24" fillId="2" borderId="19" xfId="2" applyNumberFormat="1" applyFont="1" applyFill="1" applyBorder="1" applyAlignment="1">
      <alignment horizontal="center" vertical="center" wrapText="1"/>
    </xf>
    <xf numFmtId="165" fontId="24" fillId="2" borderId="44" xfId="2" applyNumberFormat="1" applyFont="1" applyFill="1" applyBorder="1" applyAlignment="1">
      <alignment horizontal="center" vertical="center" wrapText="1"/>
    </xf>
    <xf numFmtId="165" fontId="24" fillId="2" borderId="20" xfId="2" applyNumberFormat="1" applyFont="1" applyFill="1" applyBorder="1" applyAlignment="1">
      <alignment horizontal="center" vertical="center" wrapText="1"/>
    </xf>
    <xf numFmtId="4" fontId="24" fillId="2" borderId="15" xfId="2" applyNumberFormat="1" applyFont="1" applyFill="1" applyBorder="1" applyAlignment="1">
      <alignment horizontal="center" vertical="center" wrapText="1"/>
    </xf>
    <xf numFmtId="4" fontId="24" fillId="2" borderId="19" xfId="2" applyNumberFormat="1" applyFont="1" applyFill="1" applyBorder="1" applyAlignment="1">
      <alignment horizontal="center" vertical="center" wrapText="1"/>
    </xf>
    <xf numFmtId="165" fontId="24" fillId="2" borderId="43" xfId="2" applyNumberFormat="1" applyFont="1" applyFill="1" applyBorder="1" applyAlignment="1">
      <alignment horizontal="right" vertical="center" wrapText="1"/>
    </xf>
    <xf numFmtId="165" fontId="24" fillId="2" borderId="16" xfId="2" applyNumberFormat="1" applyFont="1" applyFill="1" applyBorder="1" applyAlignment="1">
      <alignment horizontal="right" vertical="center" wrapText="1"/>
    </xf>
    <xf numFmtId="165" fontId="24" fillId="2" borderId="44" xfId="2" applyNumberFormat="1" applyFont="1" applyFill="1" applyBorder="1" applyAlignment="1">
      <alignment horizontal="right" vertical="center" wrapText="1"/>
    </xf>
    <xf numFmtId="165" fontId="24" fillId="2" borderId="20" xfId="2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1"/>
    </xf>
    <xf numFmtId="0" fontId="15" fillId="0" borderId="13" xfId="1" applyBorder="1" applyAlignment="1">
      <alignment horizont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 indent="6"/>
    </xf>
    <xf numFmtId="4" fontId="24" fillId="0" borderId="56" xfId="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0"/>
    </xf>
    <xf numFmtId="0" fontId="6" fillId="0" borderId="2" xfId="0" applyFont="1" applyFill="1" applyBorder="1" applyAlignment="1">
      <alignment horizontal="left" vertical="center" wrapText="1" indent="10"/>
    </xf>
    <xf numFmtId="4" fontId="24" fillId="0" borderId="5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 indent="4"/>
    </xf>
    <xf numFmtId="4" fontId="24" fillId="0" borderId="62" xfId="0" applyNumberFormat="1" applyFont="1" applyFill="1" applyBorder="1" applyAlignment="1">
      <alignment horizontal="center" vertical="center" wrapText="1"/>
    </xf>
    <xf numFmtId="4" fontId="24" fillId="0" borderId="7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" fontId="21" fillId="0" borderId="0" xfId="0" applyNumberFormat="1" applyFont="1" applyFill="1" applyAlignment="1">
      <alignment horizontal="left" vertical="top"/>
    </xf>
    <xf numFmtId="4" fontId="21" fillId="0" borderId="0" xfId="0" applyNumberFormat="1" applyFont="1" applyFill="1" applyAlignment="1">
      <alignment horizontal="left" vertical="top" wrapText="1"/>
    </xf>
    <xf numFmtId="0" fontId="17" fillId="0" borderId="12" xfId="0" applyFont="1" applyFill="1" applyBorder="1" applyAlignment="1">
      <alignment horizontal="center"/>
    </xf>
    <xf numFmtId="3" fontId="14" fillId="0" borderId="5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3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unsetioren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B2:G18"/>
  <sheetViews>
    <sheetView zoomScaleNormal="100" workbookViewId="0">
      <selection activeCell="B6" sqref="B6:G6"/>
    </sheetView>
  </sheetViews>
  <sheetFormatPr defaultRowHeight="15" x14ac:dyDescent="0.25"/>
  <cols>
    <col min="1" max="1" width="7.85546875" style="9" customWidth="1"/>
    <col min="2" max="2" width="50.28515625" style="9" customWidth="1"/>
    <col min="3" max="3" width="9.42578125" style="9" customWidth="1"/>
    <col min="4" max="4" width="24.42578125" style="9" customWidth="1"/>
    <col min="5" max="7" width="15" style="9" customWidth="1"/>
    <col min="8" max="16384" width="9.140625" style="9"/>
  </cols>
  <sheetData>
    <row r="2" spans="2:7" ht="50.25" customHeight="1" x14ac:dyDescent="0.25">
      <c r="B2" s="1"/>
      <c r="E2" s="260" t="s">
        <v>36</v>
      </c>
      <c r="F2" s="260"/>
      <c r="G2" s="260"/>
    </row>
    <row r="3" spans="2:7" ht="17.25" x14ac:dyDescent="0.25">
      <c r="B3" s="2"/>
    </row>
    <row r="4" spans="2:7" ht="17.25" x14ac:dyDescent="0.25">
      <c r="B4" s="262" t="s">
        <v>0</v>
      </c>
      <c r="C4" s="262"/>
      <c r="D4" s="262"/>
      <c r="E4" s="262"/>
      <c r="F4" s="262"/>
      <c r="G4" s="262"/>
    </row>
    <row r="5" spans="2:7" ht="27" customHeight="1" x14ac:dyDescent="0.25">
      <c r="B5" s="261" t="s">
        <v>1</v>
      </c>
      <c r="C5" s="261"/>
      <c r="D5" s="261"/>
      <c r="E5" s="261"/>
      <c r="F5" s="261"/>
      <c r="G5" s="261"/>
    </row>
    <row r="6" spans="2:7" s="11" customFormat="1" ht="27" customHeight="1" x14ac:dyDescent="0.25">
      <c r="B6" s="263" t="s">
        <v>150</v>
      </c>
      <c r="C6" s="264"/>
      <c r="D6" s="264"/>
      <c r="E6" s="264"/>
      <c r="F6" s="264"/>
      <c r="G6" s="264"/>
    </row>
    <row r="7" spans="2:7" ht="12" customHeight="1" x14ac:dyDescent="0.25">
      <c r="B7" s="265" t="s">
        <v>12</v>
      </c>
      <c r="C7" s="265"/>
      <c r="D7" s="265"/>
      <c r="E7" s="4"/>
      <c r="F7" s="4"/>
      <c r="G7" s="4"/>
    </row>
    <row r="8" spans="2:7" ht="48.75" customHeight="1" x14ac:dyDescent="0.25">
      <c r="B8" s="3" t="s">
        <v>3</v>
      </c>
      <c r="C8" s="257" t="s">
        <v>145</v>
      </c>
      <c r="D8" s="257"/>
      <c r="E8" s="257"/>
      <c r="F8" s="257"/>
      <c r="G8" s="257"/>
    </row>
    <row r="9" spans="2:7" ht="27.75" customHeight="1" x14ac:dyDescent="0.25">
      <c r="B9" s="3" t="s">
        <v>4</v>
      </c>
      <c r="C9" s="258" t="s">
        <v>145</v>
      </c>
      <c r="D9" s="258"/>
      <c r="E9" s="258"/>
      <c r="F9" s="258"/>
      <c r="G9" s="258"/>
    </row>
    <row r="10" spans="2:7" ht="30.75" customHeight="1" x14ac:dyDescent="0.25">
      <c r="B10" s="3" t="s">
        <v>5</v>
      </c>
      <c r="C10" s="259" t="s">
        <v>146</v>
      </c>
      <c r="D10" s="259"/>
      <c r="E10" s="259"/>
      <c r="F10" s="259"/>
      <c r="G10" s="259"/>
    </row>
    <row r="11" spans="2:7" ht="27.75" customHeight="1" x14ac:dyDescent="0.25">
      <c r="B11" s="3" t="s">
        <v>132</v>
      </c>
      <c r="C11" s="258" t="s">
        <v>146</v>
      </c>
      <c r="D11" s="258"/>
      <c r="E11" s="258"/>
      <c r="F11" s="258"/>
      <c r="G11" s="258"/>
    </row>
    <row r="12" spans="2:7" ht="27.75" customHeight="1" x14ac:dyDescent="0.25">
      <c r="B12" s="3" t="s">
        <v>6</v>
      </c>
      <c r="C12" s="258">
        <v>5609088434</v>
      </c>
      <c r="D12" s="258"/>
      <c r="E12" s="258"/>
      <c r="F12" s="258"/>
      <c r="G12" s="258"/>
    </row>
    <row r="13" spans="2:7" ht="27.75" customHeight="1" x14ac:dyDescent="0.25">
      <c r="B13" s="3" t="s">
        <v>7</v>
      </c>
      <c r="C13" s="258">
        <v>560901001</v>
      </c>
      <c r="D13" s="258"/>
      <c r="E13" s="258"/>
      <c r="F13" s="258"/>
      <c r="G13" s="258"/>
    </row>
    <row r="14" spans="2:7" ht="27.75" customHeight="1" x14ac:dyDescent="0.25">
      <c r="B14" s="3" t="s">
        <v>8</v>
      </c>
      <c r="C14" s="258" t="s">
        <v>148</v>
      </c>
      <c r="D14" s="258"/>
      <c r="E14" s="258"/>
      <c r="F14" s="258"/>
      <c r="G14" s="258"/>
    </row>
    <row r="15" spans="2:7" ht="27.75" customHeight="1" x14ac:dyDescent="0.25">
      <c r="B15" s="3" t="s">
        <v>9</v>
      </c>
      <c r="C15" s="266" t="s">
        <v>147</v>
      </c>
      <c r="D15" s="258"/>
      <c r="E15" s="258"/>
      <c r="F15" s="258"/>
      <c r="G15" s="258"/>
    </row>
    <row r="16" spans="2:7" ht="27.75" customHeight="1" x14ac:dyDescent="0.25">
      <c r="B16" s="3" t="s">
        <v>10</v>
      </c>
      <c r="C16" s="258" t="s">
        <v>149</v>
      </c>
      <c r="D16" s="258"/>
      <c r="E16" s="258"/>
      <c r="F16" s="258"/>
      <c r="G16" s="258"/>
    </row>
    <row r="17" spans="2:7" ht="27.75" customHeight="1" x14ac:dyDescent="0.25">
      <c r="B17" s="3" t="s">
        <v>11</v>
      </c>
      <c r="C17" s="258"/>
      <c r="D17" s="258"/>
      <c r="E17" s="258"/>
      <c r="F17" s="258"/>
      <c r="G17" s="258"/>
    </row>
    <row r="18" spans="2:7" ht="27.75" customHeight="1" x14ac:dyDescent="0.25">
      <c r="B18" s="1"/>
    </row>
  </sheetData>
  <sheetProtection formatCells="0" formatColumns="0" formatRows="0" insertColumns="0" insertRows="0" insertHyperlinks="0" deleteColumns="0" deleteRows="0" sort="0" autoFilter="0" pivotTables="0"/>
  <mergeCells count="15">
    <mergeCell ref="C17:G17"/>
    <mergeCell ref="C12:G12"/>
    <mergeCell ref="C13:G13"/>
    <mergeCell ref="C14:G14"/>
    <mergeCell ref="C15:G15"/>
    <mergeCell ref="C16:G16"/>
    <mergeCell ref="C8:G8"/>
    <mergeCell ref="C9:G9"/>
    <mergeCell ref="C10:G10"/>
    <mergeCell ref="C11:G11"/>
    <mergeCell ref="E2:G2"/>
    <mergeCell ref="B5:G5"/>
    <mergeCell ref="B4:G4"/>
    <mergeCell ref="B6:G6"/>
    <mergeCell ref="B7:D7"/>
  </mergeCells>
  <hyperlinks>
    <hyperlink ref="C1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2:F45"/>
  <sheetViews>
    <sheetView topLeftCell="B22" zoomScale="80" zoomScaleNormal="80" workbookViewId="0">
      <selection activeCell="E16" sqref="E16"/>
    </sheetView>
  </sheetViews>
  <sheetFormatPr defaultRowHeight="15" x14ac:dyDescent="0.25"/>
  <cols>
    <col min="1" max="1" width="0" style="20" hidden="1" customWidth="1"/>
    <col min="2" max="2" width="6.5703125" style="20" customWidth="1"/>
    <col min="3" max="3" width="91.28515625" style="20" customWidth="1"/>
    <col min="4" max="4" width="15.28515625" style="140" customWidth="1"/>
    <col min="5" max="6" width="20.140625" style="140" customWidth="1"/>
    <col min="7" max="16384" width="9.140625" style="20"/>
  </cols>
  <sheetData>
    <row r="2" spans="2:6" ht="83.25" customHeight="1" x14ac:dyDescent="0.25">
      <c r="E2" s="271" t="s">
        <v>35</v>
      </c>
      <c r="F2" s="271"/>
    </row>
    <row r="3" spans="2:6" ht="10.5" customHeight="1" x14ac:dyDescent="0.25"/>
    <row r="4" spans="2:6" ht="9.75" customHeight="1" x14ac:dyDescent="0.25">
      <c r="C4" s="141"/>
    </row>
    <row r="5" spans="2:6" ht="17.25" x14ac:dyDescent="0.25">
      <c r="C5" s="280" t="s">
        <v>13</v>
      </c>
      <c r="D5" s="280"/>
      <c r="E5" s="280"/>
      <c r="F5" s="280"/>
    </row>
    <row r="6" spans="2:6" ht="42" customHeight="1" x14ac:dyDescent="0.25">
      <c r="C6" s="281" t="s">
        <v>14</v>
      </c>
      <c r="D6" s="281"/>
      <c r="E6" s="281"/>
      <c r="F6" s="281"/>
    </row>
    <row r="7" spans="2:6" ht="22.5" customHeight="1" x14ac:dyDescent="0.25">
      <c r="C7" s="289" t="s">
        <v>151</v>
      </c>
      <c r="D7" s="290"/>
      <c r="E7" s="290"/>
      <c r="F7" s="290"/>
    </row>
    <row r="8" spans="2:6" x14ac:dyDescent="0.25">
      <c r="C8" s="282" t="s">
        <v>2</v>
      </c>
      <c r="D8" s="282"/>
      <c r="E8" s="282"/>
      <c r="F8" s="282"/>
    </row>
    <row r="9" spans="2:6" ht="17.25" x14ac:dyDescent="0.25">
      <c r="C9" s="289"/>
      <c r="D9" s="289"/>
      <c r="E9" s="289"/>
      <c r="F9" s="291"/>
    </row>
    <row r="10" spans="2:6" ht="18" thickBot="1" x14ac:dyDescent="0.3">
      <c r="C10" s="142"/>
      <c r="D10" s="142"/>
      <c r="E10" s="142"/>
    </row>
    <row r="11" spans="2:6" ht="53.25" customHeight="1" thickBot="1" x14ac:dyDescent="0.3">
      <c r="B11" s="272" t="s">
        <v>15</v>
      </c>
      <c r="C11" s="273"/>
      <c r="D11" s="283" t="s">
        <v>16</v>
      </c>
      <c r="E11" s="287" t="s">
        <v>17</v>
      </c>
      <c r="F11" s="288"/>
    </row>
    <row r="12" spans="2:6" ht="27" customHeight="1" x14ac:dyDescent="0.25">
      <c r="B12" s="274"/>
      <c r="C12" s="275"/>
      <c r="D12" s="284"/>
      <c r="E12" s="278" t="s">
        <v>24</v>
      </c>
      <c r="F12" s="286" t="s">
        <v>25</v>
      </c>
    </row>
    <row r="13" spans="2:6" ht="38.25" customHeight="1" thickBot="1" x14ac:dyDescent="0.3">
      <c r="B13" s="276"/>
      <c r="C13" s="277"/>
      <c r="D13" s="285"/>
      <c r="E13" s="279"/>
      <c r="F13" s="277"/>
    </row>
    <row r="14" spans="2:6" ht="90" x14ac:dyDescent="0.25">
      <c r="B14" s="143" t="s">
        <v>107</v>
      </c>
      <c r="C14" s="144" t="s">
        <v>106</v>
      </c>
      <c r="D14" s="145" t="s">
        <v>141</v>
      </c>
      <c r="E14" s="185">
        <f>E15+E16</f>
        <v>11673.27</v>
      </c>
      <c r="F14" s="186">
        <f>F15+F16</f>
        <v>11673.27</v>
      </c>
    </row>
    <row r="15" spans="2:6" ht="30" x14ac:dyDescent="0.25">
      <c r="B15" s="146" t="s">
        <v>109</v>
      </c>
      <c r="C15" s="147" t="s">
        <v>108</v>
      </c>
      <c r="D15" s="148" t="s">
        <v>141</v>
      </c>
      <c r="E15" s="187">
        <v>4740.2</v>
      </c>
      <c r="F15" s="188">
        <f>E15</f>
        <v>4740.2</v>
      </c>
    </row>
    <row r="16" spans="2:6" ht="30.75" thickBot="1" x14ac:dyDescent="0.3">
      <c r="B16" s="146" t="s">
        <v>111</v>
      </c>
      <c r="C16" s="147" t="s">
        <v>110</v>
      </c>
      <c r="D16" s="148" t="s">
        <v>141</v>
      </c>
      <c r="E16" s="187">
        <v>6933.07</v>
      </c>
      <c r="F16" s="188">
        <f>E16</f>
        <v>6933.07</v>
      </c>
    </row>
    <row r="17" spans="2:6" ht="75.75" thickBot="1" x14ac:dyDescent="0.3">
      <c r="B17" s="149" t="s">
        <v>113</v>
      </c>
      <c r="C17" s="150" t="s">
        <v>112</v>
      </c>
      <c r="D17" s="136"/>
      <c r="E17" s="151" t="s">
        <v>133</v>
      </c>
      <c r="F17" s="152" t="s">
        <v>133</v>
      </c>
    </row>
    <row r="18" spans="2:6" ht="16.5" thickBot="1" x14ac:dyDescent="0.3">
      <c r="B18" s="292" t="s">
        <v>157</v>
      </c>
      <c r="C18" s="293"/>
      <c r="D18" s="294" t="s">
        <v>19</v>
      </c>
      <c r="E18" s="153"/>
      <c r="F18" s="152"/>
    </row>
    <row r="19" spans="2:6" ht="15.75" x14ac:dyDescent="0.25">
      <c r="B19" s="154" t="s">
        <v>139</v>
      </c>
      <c r="C19" s="155"/>
      <c r="D19" s="295"/>
      <c r="E19" s="189"/>
      <c r="F19" s="190"/>
    </row>
    <row r="20" spans="2:6" ht="29.45" customHeight="1" x14ac:dyDescent="0.25">
      <c r="B20" s="296" t="s">
        <v>154</v>
      </c>
      <c r="C20" s="297"/>
      <c r="D20" s="295"/>
      <c r="E20" s="191">
        <v>838380</v>
      </c>
      <c r="F20" s="192">
        <f>E20</f>
        <v>838380</v>
      </c>
    </row>
    <row r="21" spans="2:6" x14ac:dyDescent="0.25">
      <c r="B21" s="156" t="s">
        <v>140</v>
      </c>
      <c r="C21" s="157"/>
      <c r="D21" s="295"/>
      <c r="E21" s="193"/>
      <c r="F21" s="192"/>
    </row>
    <row r="22" spans="2:6" ht="29.45" customHeight="1" thickBot="1" x14ac:dyDescent="0.3">
      <c r="B22" s="296" t="s">
        <v>154</v>
      </c>
      <c r="C22" s="297"/>
      <c r="D22" s="295"/>
      <c r="E22" s="193">
        <v>661808</v>
      </c>
      <c r="F22" s="192">
        <f t="shared" ref="F22" si="0">E22</f>
        <v>661808</v>
      </c>
    </row>
    <row r="23" spans="2:6" ht="75.75" thickBot="1" x14ac:dyDescent="0.3">
      <c r="B23" s="149" t="s">
        <v>114</v>
      </c>
      <c r="C23" s="150" t="s">
        <v>115</v>
      </c>
      <c r="D23" s="159"/>
      <c r="E23" s="153" t="s">
        <v>133</v>
      </c>
      <c r="F23" s="152" t="s">
        <v>133</v>
      </c>
    </row>
    <row r="24" spans="2:6" ht="69" customHeight="1" thickBot="1" x14ac:dyDescent="0.3">
      <c r="B24" s="149" t="s">
        <v>155</v>
      </c>
      <c r="C24" s="160" t="s">
        <v>156</v>
      </c>
      <c r="D24" s="182"/>
      <c r="E24" s="153" t="s">
        <v>133</v>
      </c>
      <c r="F24" s="152" t="s">
        <v>133</v>
      </c>
    </row>
    <row r="25" spans="2:6" ht="21.75" customHeight="1" thickBot="1" x14ac:dyDescent="0.3">
      <c r="B25" s="309" t="s">
        <v>157</v>
      </c>
      <c r="C25" s="310"/>
      <c r="D25" s="300" t="s">
        <v>141</v>
      </c>
      <c r="E25" s="183"/>
      <c r="F25" s="184"/>
    </row>
    <row r="26" spans="2:6" ht="21.75" customHeight="1" thickBot="1" x14ac:dyDescent="0.3">
      <c r="B26" s="267" t="s">
        <v>139</v>
      </c>
      <c r="C26" s="268"/>
      <c r="D26" s="301"/>
      <c r="E26" s="183"/>
      <c r="F26" s="184"/>
    </row>
    <row r="27" spans="2:6" ht="21.75" customHeight="1" thickBot="1" x14ac:dyDescent="0.3">
      <c r="B27" s="269" t="s">
        <v>158</v>
      </c>
      <c r="C27" s="270"/>
      <c r="D27" s="301"/>
      <c r="E27" s="183">
        <v>433520</v>
      </c>
      <c r="F27" s="184">
        <f>E27</f>
        <v>433520</v>
      </c>
    </row>
    <row r="28" spans="2:6" ht="21.75" customHeight="1" thickBot="1" x14ac:dyDescent="0.3">
      <c r="B28" s="267" t="s">
        <v>140</v>
      </c>
      <c r="C28" s="268"/>
      <c r="D28" s="301"/>
      <c r="E28" s="183"/>
      <c r="F28" s="184"/>
    </row>
    <row r="29" spans="2:6" ht="21.75" customHeight="1" thickBot="1" x14ac:dyDescent="0.3">
      <c r="B29" s="269" t="s">
        <v>158</v>
      </c>
      <c r="C29" s="270"/>
      <c r="D29" s="302"/>
      <c r="E29" s="183">
        <v>433520</v>
      </c>
      <c r="F29" s="184">
        <f>E29</f>
        <v>433520</v>
      </c>
    </row>
    <row r="30" spans="2:6" ht="60.75" thickBot="1" x14ac:dyDescent="0.3">
      <c r="B30" s="149" t="s">
        <v>142</v>
      </c>
      <c r="C30" s="160" t="s">
        <v>20</v>
      </c>
      <c r="D30" s="25"/>
      <c r="E30" s="153" t="s">
        <v>133</v>
      </c>
      <c r="F30" s="152" t="s">
        <v>133</v>
      </c>
    </row>
    <row r="31" spans="2:6" ht="16.5" thickBot="1" x14ac:dyDescent="0.3">
      <c r="B31" s="307" t="s">
        <v>138</v>
      </c>
      <c r="C31" s="308"/>
      <c r="D31" s="298" t="s">
        <v>18</v>
      </c>
      <c r="E31" s="153"/>
      <c r="F31" s="152"/>
    </row>
    <row r="32" spans="2:6" x14ac:dyDescent="0.25">
      <c r="B32" s="158" t="s">
        <v>139</v>
      </c>
      <c r="C32" s="161"/>
      <c r="D32" s="295"/>
      <c r="E32" s="194"/>
      <c r="F32" s="195"/>
    </row>
    <row r="33" spans="2:6" s="162" customFormat="1" ht="47.25" customHeight="1" x14ac:dyDescent="0.25">
      <c r="B33" s="296" t="s">
        <v>159</v>
      </c>
      <c r="C33" s="297"/>
      <c r="D33" s="295"/>
      <c r="E33" s="193">
        <v>2128.5100000000002</v>
      </c>
      <c r="F33" s="192">
        <f t="shared" ref="F33:F34" si="1">E33</f>
        <v>2128.5100000000002</v>
      </c>
    </row>
    <row r="34" spans="2:6" s="162" customFormat="1" ht="45" customHeight="1" x14ac:dyDescent="0.25">
      <c r="B34" s="305" t="s">
        <v>160</v>
      </c>
      <c r="C34" s="306"/>
      <c r="D34" s="295"/>
      <c r="E34" s="193">
        <v>1449.62</v>
      </c>
      <c r="F34" s="192">
        <f t="shared" si="1"/>
        <v>1449.62</v>
      </c>
    </row>
    <row r="35" spans="2:6" s="162" customFormat="1" ht="18.75" customHeight="1" x14ac:dyDescent="0.25">
      <c r="B35" s="303" t="s">
        <v>140</v>
      </c>
      <c r="C35" s="304"/>
      <c r="D35" s="295"/>
      <c r="E35" s="196"/>
      <c r="F35" s="197"/>
    </row>
    <row r="36" spans="2:6" s="162" customFormat="1" ht="48.75" customHeight="1" x14ac:dyDescent="0.25">
      <c r="B36" s="296" t="s">
        <v>159</v>
      </c>
      <c r="C36" s="297"/>
      <c r="D36" s="295"/>
      <c r="E36" s="196">
        <v>2407.92</v>
      </c>
      <c r="F36" s="197">
        <f>E36</f>
        <v>2407.92</v>
      </c>
    </row>
    <row r="37" spans="2:6" s="162" customFormat="1" ht="48.75" customHeight="1" x14ac:dyDescent="0.25">
      <c r="B37" s="296" t="s">
        <v>161</v>
      </c>
      <c r="C37" s="297"/>
      <c r="D37" s="295"/>
      <c r="E37" s="196">
        <v>1894.06</v>
      </c>
      <c r="F37" s="197">
        <f>E37</f>
        <v>1894.06</v>
      </c>
    </row>
    <row r="38" spans="2:6" ht="38.25" customHeight="1" thickBot="1" x14ac:dyDescent="0.3">
      <c r="B38" s="305" t="s">
        <v>160</v>
      </c>
      <c r="C38" s="306"/>
      <c r="D38" s="295"/>
      <c r="E38" s="198">
        <v>1449.62</v>
      </c>
      <c r="F38" s="199">
        <f>E38</f>
        <v>1449.62</v>
      </c>
    </row>
    <row r="39" spans="2:6" ht="16.5" thickBot="1" x14ac:dyDescent="0.3">
      <c r="B39" s="163"/>
      <c r="C39" s="164"/>
      <c r="D39" s="299"/>
      <c r="E39" s="200"/>
      <c r="F39" s="201"/>
    </row>
    <row r="40" spans="2:6" ht="15.75" x14ac:dyDescent="0.25">
      <c r="B40" s="165"/>
      <c r="C40" s="166"/>
      <c r="D40" s="166"/>
      <c r="E40" s="202"/>
      <c r="F40" s="202"/>
    </row>
    <row r="41" spans="2:6" ht="45" x14ac:dyDescent="0.25">
      <c r="B41" s="18"/>
      <c r="C41" s="104" t="s">
        <v>144</v>
      </c>
      <c r="D41" s="167"/>
      <c r="E41" s="167"/>
      <c r="F41" s="167"/>
    </row>
    <row r="45" spans="2:6" ht="15.75" x14ac:dyDescent="0.25">
      <c r="B45" s="168"/>
      <c r="E45" s="119"/>
      <c r="F45" s="119"/>
    </row>
  </sheetData>
  <mergeCells count="29">
    <mergeCell ref="D31:D39"/>
    <mergeCell ref="B20:C20"/>
    <mergeCell ref="D25:D29"/>
    <mergeCell ref="B35:C35"/>
    <mergeCell ref="B36:C36"/>
    <mergeCell ref="B37:C37"/>
    <mergeCell ref="B38:C38"/>
    <mergeCell ref="B33:C33"/>
    <mergeCell ref="B34:C34"/>
    <mergeCell ref="B31:C31"/>
    <mergeCell ref="B25:C25"/>
    <mergeCell ref="B26:C26"/>
    <mergeCell ref="B27:C27"/>
    <mergeCell ref="B28:C28"/>
    <mergeCell ref="B29:C29"/>
    <mergeCell ref="E2:F2"/>
    <mergeCell ref="B11:C13"/>
    <mergeCell ref="E12:E13"/>
    <mergeCell ref="C5:F5"/>
    <mergeCell ref="C6:F6"/>
    <mergeCell ref="C8:F8"/>
    <mergeCell ref="D11:D13"/>
    <mergeCell ref="F12:F13"/>
    <mergeCell ref="E11:F11"/>
    <mergeCell ref="C7:F7"/>
    <mergeCell ref="C9:F9"/>
    <mergeCell ref="B18:C18"/>
    <mergeCell ref="D18:D22"/>
    <mergeCell ref="B22:C2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B2:K30"/>
  <sheetViews>
    <sheetView topLeftCell="A4" zoomScale="80" zoomScaleNormal="80" workbookViewId="0">
      <selection activeCell="D18" sqref="D18"/>
    </sheetView>
  </sheetViews>
  <sheetFormatPr defaultRowHeight="15" x14ac:dyDescent="0.25"/>
  <cols>
    <col min="1" max="2" width="9.140625" style="9"/>
    <col min="3" max="3" width="57.7109375" style="15" customWidth="1"/>
    <col min="4" max="4" width="17.5703125" style="9" customWidth="1"/>
    <col min="5" max="5" width="15.42578125" style="9" customWidth="1"/>
    <col min="6" max="6" width="17.140625" style="9" customWidth="1"/>
    <col min="7" max="8" width="9.140625" style="9"/>
    <col min="9" max="9" width="17" style="9" bestFit="1" customWidth="1"/>
    <col min="10" max="16384" width="9.140625" style="9"/>
  </cols>
  <sheetData>
    <row r="2" spans="2:11" ht="80.25" customHeight="1" x14ac:dyDescent="0.25">
      <c r="E2" s="311" t="s">
        <v>34</v>
      </c>
      <c r="F2" s="311"/>
    </row>
    <row r="4" spans="2:11" ht="54" customHeight="1" x14ac:dyDescent="0.25">
      <c r="B4" s="321" t="s">
        <v>33</v>
      </c>
      <c r="C4" s="321"/>
      <c r="D4" s="321"/>
      <c r="E4" s="321"/>
      <c r="F4" s="321"/>
    </row>
    <row r="5" spans="2:11" s="16" customFormat="1" ht="15.75" customHeight="1" x14ac:dyDescent="0.25">
      <c r="B5" s="322" t="s">
        <v>151</v>
      </c>
      <c r="C5" s="323"/>
      <c r="D5" s="323"/>
      <c r="E5" s="323"/>
      <c r="F5" s="323"/>
    </row>
    <row r="6" spans="2:11" s="16" customFormat="1" ht="15.75" thickBot="1" x14ac:dyDescent="0.3">
      <c r="B6" s="79"/>
      <c r="C6" s="314" t="s">
        <v>2</v>
      </c>
      <c r="D6" s="314"/>
      <c r="E6" s="314"/>
      <c r="F6" s="314"/>
    </row>
    <row r="7" spans="2:11" ht="93" customHeight="1" thickBot="1" x14ac:dyDescent="0.3">
      <c r="B7" s="312" t="s">
        <v>21</v>
      </c>
      <c r="C7" s="313"/>
      <c r="D7" s="135" t="s">
        <v>116</v>
      </c>
      <c r="E7" s="137" t="s">
        <v>22</v>
      </c>
      <c r="F7" s="135" t="s">
        <v>117</v>
      </c>
    </row>
    <row r="8" spans="2:11" ht="30" customHeight="1" x14ac:dyDescent="0.25">
      <c r="B8" s="315">
        <v>1</v>
      </c>
      <c r="C8" s="49" t="s">
        <v>23</v>
      </c>
      <c r="D8" s="203">
        <f>D9</f>
        <v>398176</v>
      </c>
      <c r="E8" s="204">
        <v>1522.25</v>
      </c>
      <c r="F8" s="205">
        <f>D8/E8</f>
        <v>261.57070126457546</v>
      </c>
      <c r="I8" s="177"/>
      <c r="J8" s="20"/>
      <c r="K8" s="178"/>
    </row>
    <row r="9" spans="2:11" x14ac:dyDescent="0.25">
      <c r="B9" s="316"/>
      <c r="C9" s="6" t="s">
        <v>24</v>
      </c>
      <c r="D9" s="206">
        <v>398176</v>
      </c>
      <c r="E9" s="207">
        <f t="shared" ref="E9:F9" si="0">E8</f>
        <v>1522.25</v>
      </c>
      <c r="F9" s="208">
        <f t="shared" si="0"/>
        <v>261.57070126457546</v>
      </c>
      <c r="I9" s="20"/>
      <c r="J9" s="20"/>
      <c r="K9" s="20"/>
    </row>
    <row r="10" spans="2:11" x14ac:dyDescent="0.25">
      <c r="B10" s="317"/>
      <c r="C10" s="6" t="s">
        <v>25</v>
      </c>
      <c r="D10" s="206" t="s">
        <v>131</v>
      </c>
      <c r="E10" s="207" t="s">
        <v>131</v>
      </c>
      <c r="F10" s="208">
        <f>F9</f>
        <v>261.57070126457546</v>
      </c>
      <c r="I10" s="20"/>
      <c r="J10" s="20"/>
      <c r="K10" s="20"/>
    </row>
    <row r="11" spans="2:11" ht="56.25" customHeight="1" x14ac:dyDescent="0.25">
      <c r="B11" s="5">
        <v>2</v>
      </c>
      <c r="C11" s="7" t="s">
        <v>26</v>
      </c>
      <c r="D11" s="206">
        <v>0</v>
      </c>
      <c r="E11" s="207">
        <v>0</v>
      </c>
      <c r="F11" s="209">
        <v>0</v>
      </c>
      <c r="I11" s="20"/>
      <c r="J11" s="20"/>
      <c r="K11" s="20"/>
    </row>
    <row r="12" spans="2:11" ht="46.5" customHeight="1" x14ac:dyDescent="0.25">
      <c r="B12" s="318">
        <v>3</v>
      </c>
      <c r="C12" s="7" t="s">
        <v>118</v>
      </c>
      <c r="D12" s="206" t="s">
        <v>131</v>
      </c>
      <c r="E12" s="207" t="s">
        <v>131</v>
      </c>
      <c r="F12" s="209" t="s">
        <v>131</v>
      </c>
      <c r="I12" s="20"/>
      <c r="J12" s="20"/>
      <c r="K12" s="20"/>
    </row>
    <row r="13" spans="2:11" ht="15" customHeight="1" x14ac:dyDescent="0.25">
      <c r="B13" s="316"/>
      <c r="C13" s="6" t="s">
        <v>27</v>
      </c>
      <c r="D13" s="210">
        <v>3516000</v>
      </c>
      <c r="E13" s="211">
        <v>668.5</v>
      </c>
      <c r="F13" s="212">
        <f>D13/E13</f>
        <v>5259.5362752430819</v>
      </c>
      <c r="I13" s="20"/>
      <c r="J13" s="20"/>
      <c r="K13" s="20"/>
    </row>
    <row r="14" spans="2:11" ht="15" customHeight="1" x14ac:dyDescent="0.25">
      <c r="B14" s="316"/>
      <c r="C14" s="6" t="s">
        <v>28</v>
      </c>
      <c r="D14" s="210">
        <v>312180</v>
      </c>
      <c r="E14" s="211">
        <v>316</v>
      </c>
      <c r="F14" s="212">
        <f>D14/E14</f>
        <v>987.91139240506334</v>
      </c>
      <c r="I14" s="20"/>
      <c r="J14" s="20"/>
      <c r="K14" s="20"/>
    </row>
    <row r="15" spans="2:11" ht="15" customHeight="1" x14ac:dyDescent="0.25">
      <c r="B15" s="316"/>
      <c r="C15" s="6" t="s">
        <v>29</v>
      </c>
      <c r="D15" s="210"/>
      <c r="E15" s="211"/>
      <c r="F15" s="212"/>
      <c r="I15" s="20"/>
      <c r="J15" s="20"/>
      <c r="K15" s="20"/>
    </row>
    <row r="16" spans="2:11" ht="73.5" customHeight="1" x14ac:dyDescent="0.25">
      <c r="B16" s="316"/>
      <c r="C16" s="6" t="s">
        <v>30</v>
      </c>
      <c r="D16" s="210">
        <v>1735330</v>
      </c>
      <c r="E16" s="211">
        <v>445</v>
      </c>
      <c r="F16" s="212">
        <f>D16/E16</f>
        <v>3899.6179775280898</v>
      </c>
      <c r="I16" s="20"/>
      <c r="J16" s="20"/>
      <c r="K16" s="20"/>
    </row>
    <row r="17" spans="2:11" ht="30" x14ac:dyDescent="0.25">
      <c r="B17" s="317"/>
      <c r="C17" s="6" t="s">
        <v>31</v>
      </c>
      <c r="D17" s="213"/>
      <c r="E17" s="214"/>
      <c r="F17" s="215"/>
      <c r="I17" s="20"/>
      <c r="J17" s="20"/>
      <c r="K17" s="20"/>
    </row>
    <row r="18" spans="2:11" ht="30" x14ac:dyDescent="0.25">
      <c r="B18" s="318">
        <v>4</v>
      </c>
      <c r="C18" s="7" t="s">
        <v>119</v>
      </c>
      <c r="D18" s="213">
        <v>582378</v>
      </c>
      <c r="E18" s="216">
        <f>E8</f>
        <v>1522.25</v>
      </c>
      <c r="F18" s="217">
        <f>D18/E18</f>
        <v>382.57710625718511</v>
      </c>
      <c r="I18" s="20"/>
      <c r="J18" s="20"/>
      <c r="K18" s="178"/>
    </row>
    <row r="19" spans="2:11" x14ac:dyDescent="0.25">
      <c r="B19" s="316"/>
      <c r="C19" s="6" t="s">
        <v>24</v>
      </c>
      <c r="D19" s="213">
        <f>D18</f>
        <v>582378</v>
      </c>
      <c r="E19" s="214">
        <f>E18</f>
        <v>1522.25</v>
      </c>
      <c r="F19" s="217">
        <f>F18</f>
        <v>382.57710625718511</v>
      </c>
    </row>
    <row r="20" spans="2:11" x14ac:dyDescent="0.25">
      <c r="B20" s="317"/>
      <c r="C20" s="6" t="s">
        <v>25</v>
      </c>
      <c r="D20" s="206" t="s">
        <v>131</v>
      </c>
      <c r="E20" s="207" t="s">
        <v>131</v>
      </c>
      <c r="F20" s="217">
        <f>F19</f>
        <v>382.57710625718511</v>
      </c>
    </row>
    <row r="21" spans="2:11" ht="45" x14ac:dyDescent="0.25">
      <c r="B21" s="318">
        <v>5</v>
      </c>
      <c r="C21" s="7" t="s">
        <v>120</v>
      </c>
      <c r="D21" s="170"/>
      <c r="E21" s="51"/>
      <c r="F21" s="174"/>
    </row>
    <row r="22" spans="2:11" x14ac:dyDescent="0.25">
      <c r="B22" s="316"/>
      <c r="C22" s="6" t="s">
        <v>24</v>
      </c>
      <c r="D22" s="170"/>
      <c r="E22" s="52"/>
      <c r="F22" s="174"/>
    </row>
    <row r="23" spans="2:11" x14ac:dyDescent="0.25">
      <c r="B23" s="317"/>
      <c r="C23" s="6" t="s">
        <v>25</v>
      </c>
      <c r="D23" s="169" t="s">
        <v>131</v>
      </c>
      <c r="E23" s="50" t="s">
        <v>131</v>
      </c>
      <c r="F23" s="173" t="s">
        <v>131</v>
      </c>
    </row>
    <row r="24" spans="2:11" ht="90" x14ac:dyDescent="0.25">
      <c r="B24" s="318">
        <v>6</v>
      </c>
      <c r="C24" s="7" t="s">
        <v>121</v>
      </c>
      <c r="D24" s="170"/>
      <c r="E24" s="51"/>
      <c r="F24" s="173"/>
    </row>
    <row r="25" spans="2:11" x14ac:dyDescent="0.25">
      <c r="B25" s="316"/>
      <c r="C25" s="6" t="s">
        <v>24</v>
      </c>
      <c r="D25" s="171"/>
      <c r="E25" s="53"/>
      <c r="F25" s="175"/>
    </row>
    <row r="26" spans="2:11" ht="15.75" thickBot="1" x14ac:dyDescent="0.3">
      <c r="B26" s="319"/>
      <c r="C26" s="8" t="s">
        <v>25</v>
      </c>
      <c r="D26" s="172" t="s">
        <v>131</v>
      </c>
      <c r="E26" s="54" t="s">
        <v>131</v>
      </c>
      <c r="F26" s="176" t="s">
        <v>131</v>
      </c>
    </row>
    <row r="28" spans="2:11" ht="73.5" customHeight="1" x14ac:dyDescent="0.25">
      <c r="B28" s="320" t="s">
        <v>32</v>
      </c>
      <c r="C28" s="320"/>
      <c r="D28" s="320"/>
      <c r="E28" s="320"/>
    </row>
    <row r="30" spans="2:11" ht="15.75" x14ac:dyDescent="0.25">
      <c r="B30" s="105"/>
      <c r="C30" s="9"/>
      <c r="D30" s="17"/>
      <c r="E30" s="106"/>
      <c r="F30" s="107"/>
    </row>
  </sheetData>
  <mergeCells count="11">
    <mergeCell ref="B18:B20"/>
    <mergeCell ref="B21:B23"/>
    <mergeCell ref="B24:B26"/>
    <mergeCell ref="B28:E28"/>
    <mergeCell ref="B4:F4"/>
    <mergeCell ref="B5:F5"/>
    <mergeCell ref="E2:F2"/>
    <mergeCell ref="B7:C7"/>
    <mergeCell ref="C6:F6"/>
    <mergeCell ref="B8:B10"/>
    <mergeCell ref="B12:B1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1:E46"/>
  <sheetViews>
    <sheetView topLeftCell="B19" workbookViewId="0">
      <selection activeCell="E44" sqref="E44"/>
    </sheetView>
  </sheetViews>
  <sheetFormatPr defaultRowHeight="15" x14ac:dyDescent="0.25"/>
  <cols>
    <col min="1" max="1" width="0" style="20" hidden="1" customWidth="1"/>
    <col min="2" max="2" width="6.42578125" style="20" customWidth="1"/>
    <col min="3" max="3" width="55.28515625" style="20" customWidth="1"/>
    <col min="4" max="5" width="14" style="218" customWidth="1"/>
    <col min="6" max="16384" width="9.140625" style="20"/>
  </cols>
  <sheetData>
    <row r="1" spans="2:5" x14ac:dyDescent="0.25">
      <c r="D1" s="338" t="s">
        <v>37</v>
      </c>
      <c r="E1" s="338"/>
    </row>
    <row r="2" spans="2:5" ht="67.5" customHeight="1" x14ac:dyDescent="0.25">
      <c r="D2" s="339" t="s">
        <v>38</v>
      </c>
      <c r="E2" s="339"/>
    </row>
    <row r="4" spans="2:5" ht="17.25" x14ac:dyDescent="0.25">
      <c r="B4" s="280" t="s">
        <v>39</v>
      </c>
      <c r="C4" s="280"/>
      <c r="D4" s="280"/>
      <c r="E4" s="280"/>
    </row>
    <row r="5" spans="2:5" ht="23.25" customHeight="1" x14ac:dyDescent="0.25">
      <c r="B5" s="281" t="s">
        <v>123</v>
      </c>
      <c r="C5" s="281"/>
      <c r="D5" s="281"/>
      <c r="E5" s="281"/>
    </row>
    <row r="6" spans="2:5" ht="23.25" customHeight="1" x14ac:dyDescent="0.25">
      <c r="B6" s="281" t="s">
        <v>122</v>
      </c>
      <c r="C6" s="281"/>
      <c r="D6" s="281"/>
      <c r="E6" s="281"/>
    </row>
    <row r="7" spans="2:5" s="80" customFormat="1" ht="27" customHeight="1" x14ac:dyDescent="0.25">
      <c r="B7" s="337" t="s">
        <v>151</v>
      </c>
      <c r="C7" s="337"/>
      <c r="D7" s="337"/>
      <c r="E7" s="337"/>
    </row>
    <row r="8" spans="2:5" ht="12.75" customHeight="1" x14ac:dyDescent="0.25">
      <c r="B8" s="282" t="s">
        <v>2</v>
      </c>
      <c r="C8" s="282"/>
      <c r="D8" s="282"/>
      <c r="E8" s="282"/>
    </row>
    <row r="9" spans="2:5" ht="15.75" thickBot="1" x14ac:dyDescent="0.3">
      <c r="E9" s="219" t="s">
        <v>40</v>
      </c>
    </row>
    <row r="10" spans="2:5" ht="69.75" customHeight="1" x14ac:dyDescent="0.25">
      <c r="B10" s="328"/>
      <c r="C10" s="330" t="s">
        <v>41</v>
      </c>
      <c r="D10" s="332" t="s">
        <v>42</v>
      </c>
      <c r="E10" s="332" t="s">
        <v>43</v>
      </c>
    </row>
    <row r="11" spans="2:5" x14ac:dyDescent="0.25">
      <c r="B11" s="329"/>
      <c r="C11" s="331"/>
      <c r="D11" s="333"/>
      <c r="E11" s="333"/>
    </row>
    <row r="12" spans="2:5" ht="15.75" thickBot="1" x14ac:dyDescent="0.3">
      <c r="B12" s="329"/>
      <c r="C12" s="331"/>
      <c r="D12" s="333"/>
      <c r="E12" s="333"/>
    </row>
    <row r="13" spans="2:5" ht="45" x14ac:dyDescent="0.25">
      <c r="B13" s="41" t="s">
        <v>44</v>
      </c>
      <c r="C13" s="125" t="s">
        <v>124</v>
      </c>
      <c r="D13" s="220">
        <f>D14+D16+D17+D18</f>
        <v>610.36</v>
      </c>
      <c r="E13" s="220">
        <f>E14+E15+E16+E17+E18+E35</f>
        <v>980.55975999999998</v>
      </c>
    </row>
    <row r="14" spans="2:5" x14ac:dyDescent="0.25">
      <c r="B14" s="132"/>
      <c r="C14" s="126" t="s">
        <v>46</v>
      </c>
      <c r="D14" s="221">
        <v>95.19</v>
      </c>
      <c r="E14" s="221">
        <v>285.57</v>
      </c>
    </row>
    <row r="15" spans="2:5" x14ac:dyDescent="0.25">
      <c r="B15" s="132"/>
      <c r="C15" s="126" t="s">
        <v>47</v>
      </c>
      <c r="D15" s="221"/>
      <c r="E15" s="221"/>
    </row>
    <row r="16" spans="2:5" x14ac:dyDescent="0.25">
      <c r="B16" s="132"/>
      <c r="C16" s="126" t="s">
        <v>48</v>
      </c>
      <c r="D16" s="221">
        <v>152.22</v>
      </c>
      <c r="E16" s="221">
        <v>304.44</v>
      </c>
    </row>
    <row r="17" spans="2:5" x14ac:dyDescent="0.25">
      <c r="B17" s="132"/>
      <c r="C17" s="126" t="s">
        <v>49</v>
      </c>
      <c r="D17" s="221">
        <v>46.27</v>
      </c>
      <c r="E17" s="221">
        <f>E16*30.4/100</f>
        <v>92.549759999999992</v>
      </c>
    </row>
    <row r="18" spans="2:5" x14ac:dyDescent="0.25">
      <c r="B18" s="132"/>
      <c r="C18" s="126" t="s">
        <v>50</v>
      </c>
      <c r="D18" s="221">
        <f>D25</f>
        <v>316.68</v>
      </c>
      <c r="E18" s="221">
        <f>E25</f>
        <v>298</v>
      </c>
    </row>
    <row r="19" spans="2:5" x14ac:dyDescent="0.25">
      <c r="B19" s="132"/>
      <c r="C19" s="126" t="s">
        <v>51</v>
      </c>
      <c r="D19" s="221"/>
      <c r="E19" s="221"/>
    </row>
    <row r="20" spans="2:5" x14ac:dyDescent="0.25">
      <c r="B20" s="324"/>
      <c r="C20" s="334" t="s">
        <v>52</v>
      </c>
      <c r="D20" s="335"/>
      <c r="E20" s="326"/>
    </row>
    <row r="21" spans="2:5" x14ac:dyDescent="0.25">
      <c r="B21" s="324"/>
      <c r="C21" s="334"/>
      <c r="D21" s="336"/>
      <c r="E21" s="327"/>
    </row>
    <row r="22" spans="2:5" x14ac:dyDescent="0.25">
      <c r="B22" s="324"/>
      <c r="C22" s="334" t="s">
        <v>53</v>
      </c>
      <c r="D22" s="326"/>
      <c r="E22" s="326"/>
    </row>
    <row r="23" spans="2:5" x14ac:dyDescent="0.25">
      <c r="B23" s="324"/>
      <c r="C23" s="334"/>
      <c r="D23" s="333"/>
      <c r="E23" s="333"/>
    </row>
    <row r="24" spans="2:5" x14ac:dyDescent="0.25">
      <c r="B24" s="324"/>
      <c r="C24" s="334"/>
      <c r="D24" s="327"/>
      <c r="E24" s="327"/>
    </row>
    <row r="25" spans="2:5" x14ac:dyDescent="0.25">
      <c r="B25" s="324"/>
      <c r="C25" s="334" t="s">
        <v>54</v>
      </c>
      <c r="D25" s="326">
        <f>D28+D33+D34</f>
        <v>316.68</v>
      </c>
      <c r="E25" s="326">
        <f>E28+E33+E34</f>
        <v>298</v>
      </c>
    </row>
    <row r="26" spans="2:5" x14ac:dyDescent="0.25">
      <c r="B26" s="324"/>
      <c r="C26" s="334"/>
      <c r="D26" s="327"/>
      <c r="E26" s="327">
        <v>0</v>
      </c>
    </row>
    <row r="27" spans="2:5" x14ac:dyDescent="0.25">
      <c r="B27" s="132"/>
      <c r="C27" s="134" t="s">
        <v>45</v>
      </c>
      <c r="D27" s="221"/>
      <c r="E27" s="221"/>
    </row>
    <row r="28" spans="2:5" x14ac:dyDescent="0.25">
      <c r="B28" s="132"/>
      <c r="C28" s="133" t="s">
        <v>55</v>
      </c>
      <c r="D28" s="221">
        <v>0.27</v>
      </c>
      <c r="E28" s="221">
        <v>1.08</v>
      </c>
    </row>
    <row r="29" spans="2:5" x14ac:dyDescent="0.25">
      <c r="B29" s="324"/>
      <c r="C29" s="325" t="s">
        <v>56</v>
      </c>
      <c r="D29" s="326"/>
      <c r="E29" s="326"/>
    </row>
    <row r="30" spans="2:5" x14ac:dyDescent="0.25">
      <c r="B30" s="324"/>
      <c r="C30" s="325"/>
      <c r="D30" s="327"/>
      <c r="E30" s="327"/>
    </row>
    <row r="31" spans="2:5" x14ac:dyDescent="0.25">
      <c r="B31" s="324"/>
      <c r="C31" s="325" t="s">
        <v>57</v>
      </c>
      <c r="D31" s="326"/>
      <c r="E31" s="326"/>
    </row>
    <row r="32" spans="2:5" x14ac:dyDescent="0.25">
      <c r="B32" s="324"/>
      <c r="C32" s="325"/>
      <c r="D32" s="327"/>
      <c r="E32" s="327"/>
    </row>
    <row r="33" spans="2:5" x14ac:dyDescent="0.25">
      <c r="B33" s="132"/>
      <c r="C33" s="133" t="s">
        <v>58</v>
      </c>
      <c r="D33" s="221">
        <v>97.41</v>
      </c>
      <c r="E33" s="221">
        <v>194.84</v>
      </c>
    </row>
    <row r="34" spans="2:5" ht="30" x14ac:dyDescent="0.25">
      <c r="B34" s="132"/>
      <c r="C34" s="133" t="s">
        <v>59</v>
      </c>
      <c r="D34" s="221">
        <v>219</v>
      </c>
      <c r="E34" s="221">
        <v>102.08</v>
      </c>
    </row>
    <row r="35" spans="2:5" x14ac:dyDescent="0.25">
      <c r="B35" s="132"/>
      <c r="C35" s="129" t="s">
        <v>60</v>
      </c>
      <c r="D35" s="221"/>
      <c r="E35" s="221"/>
    </row>
    <row r="36" spans="2:5" x14ac:dyDescent="0.25">
      <c r="B36" s="132"/>
      <c r="C36" s="129" t="s">
        <v>45</v>
      </c>
      <c r="D36" s="221"/>
      <c r="E36" s="221"/>
    </row>
    <row r="37" spans="2:5" x14ac:dyDescent="0.25">
      <c r="B37" s="132"/>
      <c r="C37" s="126" t="s">
        <v>61</v>
      </c>
      <c r="D37" s="221"/>
      <c r="E37" s="221"/>
    </row>
    <row r="38" spans="2:5" x14ac:dyDescent="0.25">
      <c r="B38" s="132"/>
      <c r="C38" s="126" t="s">
        <v>62</v>
      </c>
      <c r="D38" s="221"/>
      <c r="E38" s="221"/>
    </row>
    <row r="39" spans="2:5" x14ac:dyDescent="0.25">
      <c r="B39" s="132"/>
      <c r="C39" s="126" t="s">
        <v>63</v>
      </c>
      <c r="D39" s="221"/>
      <c r="E39" s="221"/>
    </row>
    <row r="40" spans="2:5" ht="30" x14ac:dyDescent="0.25">
      <c r="B40" s="132"/>
      <c r="C40" s="126" t="s">
        <v>64</v>
      </c>
      <c r="D40" s="221"/>
      <c r="E40" s="221"/>
    </row>
    <row r="41" spans="2:5" ht="60" x14ac:dyDescent="0.25">
      <c r="B41" s="181" t="s">
        <v>65</v>
      </c>
      <c r="C41" s="130" t="s">
        <v>66</v>
      </c>
      <c r="D41" s="221">
        <v>2461.27</v>
      </c>
      <c r="E41" s="221">
        <v>5563.5</v>
      </c>
    </row>
    <row r="42" spans="2:5" x14ac:dyDescent="0.25">
      <c r="B42" s="44" t="s">
        <v>67</v>
      </c>
      <c r="C42" s="130" t="s">
        <v>68</v>
      </c>
      <c r="D42" s="221"/>
      <c r="E42" s="221">
        <v>3021.59</v>
      </c>
    </row>
    <row r="43" spans="2:5" ht="30" customHeight="1" thickBot="1" x14ac:dyDescent="0.3">
      <c r="B43" s="45" t="s">
        <v>93</v>
      </c>
      <c r="C43" s="131" t="s">
        <v>69</v>
      </c>
      <c r="D43" s="222">
        <f>D42+D41+D13</f>
        <v>3071.63</v>
      </c>
      <c r="E43" s="222">
        <f>E13+E41+E42</f>
        <v>9565.6497600000002</v>
      </c>
    </row>
    <row r="44" spans="2:5" ht="15.75" x14ac:dyDescent="0.25">
      <c r="B44" s="46"/>
    </row>
    <row r="45" spans="2:5" ht="15.75" x14ac:dyDescent="0.25">
      <c r="B45" s="46"/>
    </row>
    <row r="46" spans="2:5" s="9" customFormat="1" x14ac:dyDescent="0.25">
      <c r="B46" s="108"/>
      <c r="D46" s="223"/>
      <c r="E46" s="224"/>
    </row>
  </sheetData>
  <mergeCells count="31">
    <mergeCell ref="E22:E24"/>
    <mergeCell ref="B7:E7"/>
    <mergeCell ref="D1:E1"/>
    <mergeCell ref="D2:E2"/>
    <mergeCell ref="B4:E4"/>
    <mergeCell ref="B5:E5"/>
    <mergeCell ref="B6:E6"/>
    <mergeCell ref="E25:E26"/>
    <mergeCell ref="B8:E8"/>
    <mergeCell ref="B10:B12"/>
    <mergeCell ref="C10:C12"/>
    <mergeCell ref="D10:D12"/>
    <mergeCell ref="E10:E12"/>
    <mergeCell ref="B20:B21"/>
    <mergeCell ref="C20:C21"/>
    <mergeCell ref="D20:D21"/>
    <mergeCell ref="B22:B24"/>
    <mergeCell ref="C22:C24"/>
    <mergeCell ref="D22:D24"/>
    <mergeCell ref="B25:B26"/>
    <mergeCell ref="C25:C26"/>
    <mergeCell ref="D25:D26"/>
    <mergeCell ref="E20:E21"/>
    <mergeCell ref="B29:B30"/>
    <mergeCell ref="C29:C30"/>
    <mergeCell ref="D29:D30"/>
    <mergeCell ref="E29:E30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B1:F46"/>
  <sheetViews>
    <sheetView topLeftCell="B10" zoomScale="80" zoomScaleNormal="80" workbookViewId="0">
      <selection activeCell="J27" sqref="J27"/>
    </sheetView>
  </sheetViews>
  <sheetFormatPr defaultRowHeight="15" x14ac:dyDescent="0.25"/>
  <cols>
    <col min="1" max="1" width="0" style="20" hidden="1" customWidth="1"/>
    <col min="2" max="2" width="9.140625" style="20"/>
    <col min="3" max="3" width="55.28515625" style="20" customWidth="1"/>
    <col min="4" max="5" width="14" style="20" customWidth="1"/>
    <col min="6" max="16384" width="9.140625" style="20"/>
  </cols>
  <sheetData>
    <row r="1" spans="2:6" x14ac:dyDescent="0.25">
      <c r="D1" s="344" t="s">
        <v>37</v>
      </c>
      <c r="E1" s="344"/>
    </row>
    <row r="2" spans="2:6" ht="67.5" customHeight="1" x14ac:dyDescent="0.25">
      <c r="D2" s="345" t="s">
        <v>38</v>
      </c>
      <c r="E2" s="345"/>
    </row>
    <row r="4" spans="2:6" ht="17.25" x14ac:dyDescent="0.25">
      <c r="B4" s="280" t="s">
        <v>39</v>
      </c>
      <c r="C4" s="280"/>
      <c r="D4" s="280"/>
      <c r="E4" s="280"/>
    </row>
    <row r="5" spans="2:6" ht="23.25" customHeight="1" x14ac:dyDescent="0.25">
      <c r="B5" s="281" t="s">
        <v>123</v>
      </c>
      <c r="C5" s="281"/>
      <c r="D5" s="281"/>
      <c r="E5" s="281"/>
    </row>
    <row r="6" spans="2:6" ht="23.25" customHeight="1" x14ac:dyDescent="0.25">
      <c r="B6" s="281" t="s">
        <v>122</v>
      </c>
      <c r="C6" s="281"/>
      <c r="D6" s="281"/>
      <c r="E6" s="281"/>
    </row>
    <row r="7" spans="2:6" s="80" customFormat="1" ht="27" customHeight="1" x14ac:dyDescent="0.2">
      <c r="B7" s="340" t="s">
        <v>137</v>
      </c>
      <c r="C7" s="340"/>
      <c r="D7" s="340"/>
      <c r="E7" s="340"/>
      <c r="F7" s="76"/>
    </row>
    <row r="8" spans="2:6" ht="12.75" customHeight="1" x14ac:dyDescent="0.25">
      <c r="B8" s="282" t="s">
        <v>2</v>
      </c>
      <c r="C8" s="282"/>
      <c r="D8" s="282"/>
      <c r="E8" s="282"/>
      <c r="F8" s="21"/>
    </row>
    <row r="9" spans="2:6" ht="15.75" thickBot="1" x14ac:dyDescent="0.3">
      <c r="E9" s="40" t="s">
        <v>40</v>
      </c>
    </row>
    <row r="10" spans="2:6" ht="69.75" customHeight="1" x14ac:dyDescent="0.25">
      <c r="B10" s="328"/>
      <c r="C10" s="330" t="s">
        <v>41</v>
      </c>
      <c r="D10" s="294" t="s">
        <v>42</v>
      </c>
      <c r="E10" s="294" t="s">
        <v>43</v>
      </c>
    </row>
    <row r="11" spans="2:6" x14ac:dyDescent="0.25">
      <c r="B11" s="329"/>
      <c r="C11" s="331"/>
      <c r="D11" s="346"/>
      <c r="E11" s="346"/>
    </row>
    <row r="12" spans="2:6" ht="15.75" thickBot="1" x14ac:dyDescent="0.3">
      <c r="B12" s="329"/>
      <c r="C12" s="331"/>
      <c r="D12" s="346"/>
      <c r="E12" s="346"/>
    </row>
    <row r="13" spans="2:6" ht="45" x14ac:dyDescent="0.25">
      <c r="B13" s="41" t="s">
        <v>44</v>
      </c>
      <c r="C13" s="125" t="s">
        <v>124</v>
      </c>
      <c r="D13" s="61">
        <f>D14+D15+D16+D17+D18+D35</f>
        <v>17623.283537330466</v>
      </c>
      <c r="E13" s="61">
        <f>E14+E15+E16+E17+E18+E35</f>
        <v>21050.678045499324</v>
      </c>
    </row>
    <row r="14" spans="2:6" x14ac:dyDescent="0.25">
      <c r="B14" s="42"/>
      <c r="C14" s="126" t="s">
        <v>46</v>
      </c>
      <c r="D14" s="124">
        <v>2172.2038263365221</v>
      </c>
      <c r="E14" s="117">
        <v>2509.96063</v>
      </c>
    </row>
    <row r="15" spans="2:6" x14ac:dyDescent="0.25">
      <c r="B15" s="42"/>
      <c r="C15" s="126" t="s">
        <v>47</v>
      </c>
      <c r="D15" s="124">
        <v>5.1105754624939319</v>
      </c>
      <c r="E15" s="124">
        <v>10.453336666666667</v>
      </c>
    </row>
    <row r="16" spans="2:6" x14ac:dyDescent="0.25">
      <c r="B16" s="42"/>
      <c r="C16" s="126" t="s">
        <v>48</v>
      </c>
      <c r="D16" s="124">
        <v>11529.405296170704</v>
      </c>
      <c r="E16" s="124">
        <v>12702.992586666667</v>
      </c>
    </row>
    <row r="17" spans="2:5" x14ac:dyDescent="0.25">
      <c r="B17" s="42"/>
      <c r="C17" s="126" t="s">
        <v>49</v>
      </c>
      <c r="D17" s="124">
        <v>3453.3930547813848</v>
      </c>
      <c r="E17" s="124">
        <v>3824.5708784896633</v>
      </c>
    </row>
    <row r="18" spans="2:5" x14ac:dyDescent="0.25">
      <c r="B18" s="42"/>
      <c r="C18" s="126" t="s">
        <v>50</v>
      </c>
      <c r="D18" s="124">
        <f>D20+D22+D25</f>
        <v>463.1707845793606</v>
      </c>
      <c r="E18" s="124">
        <f>E20+E22+E25</f>
        <v>2002.7006136763264</v>
      </c>
    </row>
    <row r="19" spans="2:5" x14ac:dyDescent="0.25">
      <c r="B19" s="42"/>
      <c r="C19" s="126" t="s">
        <v>51</v>
      </c>
      <c r="D19" s="124"/>
      <c r="E19" s="124"/>
    </row>
    <row r="20" spans="2:5" x14ac:dyDescent="0.25">
      <c r="B20" s="324"/>
      <c r="C20" s="334" t="s">
        <v>52</v>
      </c>
      <c r="D20" s="341"/>
      <c r="E20" s="341">
        <v>20.972666666666665</v>
      </c>
    </row>
    <row r="21" spans="2:5" x14ac:dyDescent="0.25">
      <c r="B21" s="324"/>
      <c r="C21" s="334"/>
      <c r="D21" s="343"/>
      <c r="E21" s="343"/>
    </row>
    <row r="22" spans="2:5" x14ac:dyDescent="0.25">
      <c r="B22" s="324"/>
      <c r="C22" s="334" t="s">
        <v>53</v>
      </c>
      <c r="D22" s="341">
        <v>1.5254455295153464</v>
      </c>
      <c r="E22" s="341">
        <v>16.510333333333332</v>
      </c>
    </row>
    <row r="23" spans="2:5" x14ac:dyDescent="0.25">
      <c r="B23" s="324"/>
      <c r="C23" s="334"/>
      <c r="D23" s="342"/>
      <c r="E23" s="342"/>
    </row>
    <row r="24" spans="2:5" x14ac:dyDescent="0.25">
      <c r="B24" s="324"/>
      <c r="C24" s="334"/>
      <c r="D24" s="343"/>
      <c r="E24" s="343"/>
    </row>
    <row r="25" spans="2:5" x14ac:dyDescent="0.25">
      <c r="B25" s="324"/>
      <c r="C25" s="334" t="s">
        <v>54</v>
      </c>
      <c r="D25" s="341">
        <f>D28+D29+D31+D33+D34</f>
        <v>461.64533904984523</v>
      </c>
      <c r="E25" s="341">
        <f>E28+E29+E31+E33+E34</f>
        <v>1965.2176136763264</v>
      </c>
    </row>
    <row r="26" spans="2:5" x14ac:dyDescent="0.25">
      <c r="B26" s="324"/>
      <c r="C26" s="334"/>
      <c r="D26" s="343"/>
      <c r="E26" s="343"/>
    </row>
    <row r="27" spans="2:5" x14ac:dyDescent="0.25">
      <c r="B27" s="42"/>
      <c r="C27" s="127" t="s">
        <v>45</v>
      </c>
      <c r="D27" s="124"/>
      <c r="E27" s="60"/>
    </row>
    <row r="28" spans="2:5" x14ac:dyDescent="0.25">
      <c r="B28" s="42"/>
      <c r="C28" s="128" t="s">
        <v>55</v>
      </c>
      <c r="D28" s="124"/>
      <c r="E28" s="124">
        <v>45.616540000000008</v>
      </c>
    </row>
    <row r="29" spans="2:5" x14ac:dyDescent="0.25">
      <c r="B29" s="324"/>
      <c r="C29" s="325" t="s">
        <v>56</v>
      </c>
      <c r="D29" s="341"/>
      <c r="E29" s="341">
        <v>4.6666666666666671E-3</v>
      </c>
    </row>
    <row r="30" spans="2:5" x14ac:dyDescent="0.25">
      <c r="B30" s="324"/>
      <c r="C30" s="325"/>
      <c r="D30" s="343"/>
      <c r="E30" s="343"/>
    </row>
    <row r="31" spans="2:5" x14ac:dyDescent="0.25">
      <c r="B31" s="324"/>
      <c r="C31" s="325" t="s">
        <v>57</v>
      </c>
      <c r="D31" s="341"/>
      <c r="E31" s="341"/>
    </row>
    <row r="32" spans="2:5" x14ac:dyDescent="0.25">
      <c r="B32" s="324"/>
      <c r="C32" s="325"/>
      <c r="D32" s="343"/>
      <c r="E32" s="343"/>
    </row>
    <row r="33" spans="2:6" x14ac:dyDescent="0.25">
      <c r="B33" s="42"/>
      <c r="C33" s="128" t="s">
        <v>58</v>
      </c>
      <c r="D33" s="124">
        <v>54.657352691456417</v>
      </c>
      <c r="E33" s="124">
        <v>29.462666666666667</v>
      </c>
    </row>
    <row r="34" spans="2:6" ht="30" x14ac:dyDescent="0.25">
      <c r="B34" s="42"/>
      <c r="C34" s="128" t="s">
        <v>59</v>
      </c>
      <c r="D34" s="124">
        <v>406.98798635838881</v>
      </c>
      <c r="E34" s="124">
        <v>1890.1337403429932</v>
      </c>
    </row>
    <row r="35" spans="2:6" x14ac:dyDescent="0.25">
      <c r="B35" s="42"/>
      <c r="C35" s="129" t="s">
        <v>60</v>
      </c>
      <c r="D35" s="124"/>
      <c r="E35" s="59"/>
    </row>
    <row r="36" spans="2:6" x14ac:dyDescent="0.25">
      <c r="B36" s="42"/>
      <c r="C36" s="129" t="s">
        <v>45</v>
      </c>
      <c r="D36" s="124"/>
      <c r="E36" s="60"/>
    </row>
    <row r="37" spans="2:6" x14ac:dyDescent="0.25">
      <c r="B37" s="42"/>
      <c r="C37" s="126" t="s">
        <v>61</v>
      </c>
      <c r="D37" s="124"/>
      <c r="E37" s="59"/>
    </row>
    <row r="38" spans="2:6" x14ac:dyDescent="0.25">
      <c r="B38" s="42"/>
      <c r="C38" s="126" t="s">
        <v>62</v>
      </c>
      <c r="D38" s="124"/>
      <c r="E38" s="59"/>
    </row>
    <row r="39" spans="2:6" x14ac:dyDescent="0.25">
      <c r="B39" s="42"/>
      <c r="C39" s="126" t="s">
        <v>63</v>
      </c>
      <c r="D39" s="124"/>
      <c r="E39" s="59"/>
    </row>
    <row r="40" spans="2:6" ht="30" x14ac:dyDescent="0.25">
      <c r="B40" s="42"/>
      <c r="C40" s="126" t="s">
        <v>64</v>
      </c>
      <c r="D40" s="124"/>
      <c r="E40" s="59"/>
    </row>
    <row r="41" spans="2:6" ht="60" x14ac:dyDescent="0.25">
      <c r="B41" s="43" t="s">
        <v>65</v>
      </c>
      <c r="C41" s="130" t="s">
        <v>66</v>
      </c>
      <c r="D41" s="124">
        <v>8356.9713000000011</v>
      </c>
      <c r="E41" s="59">
        <v>159071.97103055177</v>
      </c>
    </row>
    <row r="42" spans="2:6" x14ac:dyDescent="0.25">
      <c r="B42" s="44" t="s">
        <v>67</v>
      </c>
      <c r="C42" s="130" t="s">
        <v>68</v>
      </c>
      <c r="D42" s="124">
        <v>19638.929435799706</v>
      </c>
      <c r="E42" s="122">
        <v>147495.49957980035</v>
      </c>
    </row>
    <row r="43" spans="2:6" ht="30" customHeight="1" thickBot="1" x14ac:dyDescent="0.3">
      <c r="B43" s="45" t="s">
        <v>93</v>
      </c>
      <c r="C43" s="131" t="s">
        <v>69</v>
      </c>
      <c r="D43" s="62">
        <f>D42+D41+D13</f>
        <v>45619.184273130173</v>
      </c>
      <c r="E43" s="62">
        <f>E42+E41+E13</f>
        <v>327618.14865585143</v>
      </c>
    </row>
    <row r="44" spans="2:6" ht="15.75" x14ac:dyDescent="0.25">
      <c r="B44" s="46"/>
    </row>
    <row r="45" spans="2:6" ht="15.75" x14ac:dyDescent="0.25">
      <c r="B45" s="46"/>
    </row>
    <row r="46" spans="2:6" s="9" customFormat="1" ht="15.75" x14ac:dyDescent="0.25">
      <c r="B46" s="108" t="s">
        <v>135</v>
      </c>
      <c r="D46" s="17"/>
      <c r="E46" s="109" t="s">
        <v>136</v>
      </c>
      <c r="F46" s="107"/>
    </row>
  </sheetData>
  <mergeCells count="31">
    <mergeCell ref="B6:E6"/>
    <mergeCell ref="D1:E1"/>
    <mergeCell ref="D2:E2"/>
    <mergeCell ref="B29:B30"/>
    <mergeCell ref="C29:C30"/>
    <mergeCell ref="B20:B21"/>
    <mergeCell ref="C20:C21"/>
    <mergeCell ref="D20:D21"/>
    <mergeCell ref="E20:E21"/>
    <mergeCell ref="B4:E4"/>
    <mergeCell ref="B5:E5"/>
    <mergeCell ref="B10:B12"/>
    <mergeCell ref="C10:C12"/>
    <mergeCell ref="D10:D12"/>
    <mergeCell ref="E10:E12"/>
    <mergeCell ref="B8:E8"/>
    <mergeCell ref="B7:E7"/>
    <mergeCell ref="B31:B32"/>
    <mergeCell ref="C31:C32"/>
    <mergeCell ref="B22:B24"/>
    <mergeCell ref="C22:C24"/>
    <mergeCell ref="D22:D24"/>
    <mergeCell ref="E22:E24"/>
    <mergeCell ref="B25:B26"/>
    <mergeCell ref="C25:C26"/>
    <mergeCell ref="D25:D26"/>
    <mergeCell ref="E25:E26"/>
    <mergeCell ref="D29:D30"/>
    <mergeCell ref="E29:E30"/>
    <mergeCell ref="D31:D32"/>
    <mergeCell ref="E31:E3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B1:J14"/>
  <sheetViews>
    <sheetView zoomScale="80" zoomScaleNormal="80" workbookViewId="0">
      <selection activeCell="E10" sqref="E10"/>
    </sheetView>
  </sheetViews>
  <sheetFormatPr defaultRowHeight="15" x14ac:dyDescent="0.25"/>
  <cols>
    <col min="1" max="2" width="9.140625" style="20"/>
    <col min="3" max="3" width="43.28515625" style="20" customWidth="1"/>
    <col min="4" max="5" width="19.5703125" style="20" customWidth="1"/>
    <col min="6" max="16384" width="9.140625" style="20"/>
  </cols>
  <sheetData>
    <row r="1" spans="2:10" ht="60" customHeight="1" x14ac:dyDescent="0.25">
      <c r="D1" s="345" t="s">
        <v>70</v>
      </c>
      <c r="E1" s="347"/>
    </row>
    <row r="2" spans="2:10" ht="17.25" x14ac:dyDescent="0.25">
      <c r="B2" s="280" t="s">
        <v>71</v>
      </c>
      <c r="C2" s="280"/>
      <c r="D2" s="280"/>
      <c r="E2" s="280"/>
    </row>
    <row r="3" spans="2:10" ht="41.25" customHeight="1" x14ac:dyDescent="0.25">
      <c r="B3" s="289" t="s">
        <v>72</v>
      </c>
      <c r="C3" s="289"/>
      <c r="D3" s="289"/>
      <c r="E3" s="289"/>
    </row>
    <row r="4" spans="2:10" s="80" customFormat="1" ht="25.5" customHeight="1" x14ac:dyDescent="0.2">
      <c r="B4" s="340" t="s">
        <v>145</v>
      </c>
      <c r="C4" s="340"/>
      <c r="D4" s="340"/>
      <c r="E4" s="340"/>
      <c r="F4" s="76"/>
    </row>
    <row r="5" spans="2:10" ht="12.75" customHeight="1" x14ac:dyDescent="0.25">
      <c r="B5" s="282" t="s">
        <v>2</v>
      </c>
      <c r="C5" s="282"/>
      <c r="D5" s="282"/>
      <c r="E5" s="282"/>
      <c r="F5" s="21"/>
    </row>
    <row r="6" spans="2:10" ht="20.25" customHeight="1" thickBot="1" x14ac:dyDescent="0.3">
      <c r="B6" s="82"/>
      <c r="C6" s="82"/>
      <c r="D6" s="82"/>
      <c r="E6" s="82"/>
    </row>
    <row r="7" spans="2:10" ht="105" customHeight="1" thickBot="1" x14ac:dyDescent="0.3">
      <c r="B7" s="77" t="s">
        <v>125</v>
      </c>
      <c r="C7" s="36" t="s">
        <v>21</v>
      </c>
      <c r="D7" s="77" t="s">
        <v>73</v>
      </c>
      <c r="E7" s="77" t="s">
        <v>74</v>
      </c>
    </row>
    <row r="8" spans="2:10" ht="44.25" customHeight="1" x14ac:dyDescent="0.25">
      <c r="B8" s="32" t="s">
        <v>44</v>
      </c>
      <c r="C8" s="37" t="s">
        <v>77</v>
      </c>
      <c r="D8" s="55">
        <v>478.15</v>
      </c>
      <c r="E8" s="56"/>
    </row>
    <row r="9" spans="2:10" ht="60" x14ac:dyDescent="0.25">
      <c r="B9" s="34" t="s">
        <v>65</v>
      </c>
      <c r="C9" s="38" t="s">
        <v>75</v>
      </c>
      <c r="D9" s="111">
        <v>1801.62</v>
      </c>
      <c r="E9" s="121">
        <v>1023.5</v>
      </c>
      <c r="G9" s="178"/>
      <c r="H9" s="178"/>
      <c r="I9" s="177"/>
      <c r="J9" s="177"/>
    </row>
    <row r="10" spans="2:10" ht="30.75" thickBot="1" x14ac:dyDescent="0.3">
      <c r="B10" s="35" t="s">
        <v>67</v>
      </c>
      <c r="C10" s="39" t="s">
        <v>76</v>
      </c>
      <c r="D10" s="57"/>
      <c r="E10" s="58"/>
    </row>
    <row r="13" spans="2:10" x14ac:dyDescent="0.25">
      <c r="B13" s="179" t="s">
        <v>143</v>
      </c>
    </row>
    <row r="14" spans="2:10" ht="15.75" x14ac:dyDescent="0.25">
      <c r="B14" s="103"/>
      <c r="C14" s="103"/>
      <c r="D14" s="103"/>
      <c r="E14" s="103"/>
    </row>
  </sheetData>
  <mergeCells count="5">
    <mergeCell ref="B3:E3"/>
    <mergeCell ref="D1:E1"/>
    <mergeCell ref="B2:E2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B1:J22"/>
  <sheetViews>
    <sheetView zoomScale="80" zoomScaleNormal="80" workbookViewId="0">
      <selection activeCell="F16" sqref="F16"/>
    </sheetView>
  </sheetViews>
  <sheetFormatPr defaultRowHeight="15" x14ac:dyDescent="0.25"/>
  <cols>
    <col min="1" max="1" width="9.140625" style="20" customWidth="1"/>
    <col min="2" max="2" width="9.5703125" style="20" bestFit="1" customWidth="1"/>
    <col min="3" max="3" width="46.42578125" style="20" customWidth="1"/>
    <col min="4" max="4" width="28.28515625" style="20" customWidth="1"/>
    <col min="5" max="5" width="22.7109375" style="20" customWidth="1"/>
    <col min="6" max="6" width="23.7109375" style="20" customWidth="1"/>
    <col min="7" max="16384" width="9.140625" style="20"/>
  </cols>
  <sheetData>
    <row r="1" spans="2:10" ht="64.5" customHeight="1" x14ac:dyDescent="0.25">
      <c r="E1" s="345" t="s">
        <v>78</v>
      </c>
      <c r="F1" s="347"/>
    </row>
    <row r="3" spans="2:10" ht="17.25" x14ac:dyDescent="0.25">
      <c r="C3" s="280" t="s">
        <v>71</v>
      </c>
      <c r="D3" s="280"/>
      <c r="E3" s="280"/>
      <c r="F3" s="280"/>
    </row>
    <row r="4" spans="2:10" ht="69" customHeight="1" x14ac:dyDescent="0.25">
      <c r="C4" s="289" t="s">
        <v>84</v>
      </c>
      <c r="D4" s="289"/>
      <c r="E4" s="289"/>
      <c r="F4" s="289"/>
    </row>
    <row r="5" spans="2:10" s="80" customFormat="1" ht="27.75" customHeight="1" x14ac:dyDescent="0.25">
      <c r="C5" s="337" t="s">
        <v>145</v>
      </c>
      <c r="D5" s="337"/>
      <c r="E5" s="337"/>
      <c r="F5" s="337"/>
      <c r="G5" s="83"/>
    </row>
    <row r="6" spans="2:10" ht="12.75" customHeight="1" x14ac:dyDescent="0.25">
      <c r="C6" s="348" t="s">
        <v>2</v>
      </c>
      <c r="D6" s="348"/>
      <c r="E6" s="348"/>
      <c r="F6" s="348"/>
      <c r="G6" s="84"/>
    </row>
    <row r="7" spans="2:10" ht="12" customHeight="1" thickBot="1" x14ac:dyDescent="0.3">
      <c r="C7" s="82"/>
      <c r="D7" s="82"/>
      <c r="E7" s="82"/>
      <c r="F7" s="82"/>
    </row>
    <row r="8" spans="2:10" ht="105.75" thickBot="1" x14ac:dyDescent="0.3">
      <c r="B8" s="22" t="s">
        <v>125</v>
      </c>
      <c r="C8" s="23" t="s">
        <v>21</v>
      </c>
      <c r="D8" s="24" t="s">
        <v>79</v>
      </c>
      <c r="E8" s="22" t="s">
        <v>126</v>
      </c>
      <c r="F8" s="25" t="s">
        <v>80</v>
      </c>
      <c r="G8" s="85"/>
    </row>
    <row r="9" spans="2:10" ht="30" x14ac:dyDescent="0.25">
      <c r="B9" s="26" t="s">
        <v>44</v>
      </c>
      <c r="C9" s="27" t="s">
        <v>127</v>
      </c>
      <c r="D9" s="47"/>
      <c r="E9" s="123"/>
      <c r="F9" s="48"/>
      <c r="G9" s="85"/>
    </row>
    <row r="10" spans="2:10" x14ac:dyDescent="0.25">
      <c r="B10" s="28"/>
      <c r="C10" s="29" t="s">
        <v>81</v>
      </c>
      <c r="D10" s="110">
        <v>64.44</v>
      </c>
      <c r="E10" s="111">
        <v>0.1</v>
      </c>
      <c r="F10" s="111">
        <v>316</v>
      </c>
      <c r="G10" s="85"/>
      <c r="I10" s="178"/>
      <c r="J10" s="178"/>
    </row>
    <row r="11" spans="2:10" x14ac:dyDescent="0.25">
      <c r="B11" s="28"/>
      <c r="C11" s="29" t="s">
        <v>82</v>
      </c>
      <c r="D11" s="110"/>
      <c r="E11" s="111"/>
      <c r="F11" s="111"/>
      <c r="G11" s="85"/>
      <c r="I11" s="178"/>
      <c r="J11" s="178"/>
    </row>
    <row r="12" spans="2:10" ht="15.75" customHeight="1" thickBot="1" x14ac:dyDescent="0.3">
      <c r="B12" s="30"/>
      <c r="C12" s="31" t="s">
        <v>83</v>
      </c>
      <c r="D12" s="138"/>
      <c r="E12" s="139"/>
      <c r="F12" s="116"/>
      <c r="G12" s="85"/>
      <c r="I12" s="178"/>
      <c r="J12" s="178"/>
    </row>
    <row r="13" spans="2:10" ht="30" customHeight="1" x14ac:dyDescent="0.25">
      <c r="B13" s="32" t="s">
        <v>65</v>
      </c>
      <c r="C13" s="33" t="s">
        <v>128</v>
      </c>
      <c r="D13" s="112"/>
      <c r="E13" s="113"/>
      <c r="F13" s="113"/>
      <c r="G13" s="85"/>
      <c r="I13" s="178"/>
      <c r="J13" s="178"/>
    </row>
    <row r="14" spans="2:10" x14ac:dyDescent="0.25">
      <c r="B14" s="34"/>
      <c r="C14" s="34" t="s">
        <v>81</v>
      </c>
      <c r="D14" s="114">
        <v>1695.46</v>
      </c>
      <c r="E14" s="111">
        <v>4.3</v>
      </c>
      <c r="F14" s="111">
        <v>573</v>
      </c>
      <c r="G14" s="85"/>
      <c r="I14" s="178"/>
      <c r="J14" s="178"/>
    </row>
    <row r="15" spans="2:10" x14ac:dyDescent="0.25">
      <c r="B15" s="34"/>
      <c r="C15" s="34" t="s">
        <v>82</v>
      </c>
      <c r="D15" s="114">
        <v>592.75</v>
      </c>
      <c r="E15" s="111">
        <v>0.6</v>
      </c>
      <c r="F15" s="111">
        <v>222.5</v>
      </c>
      <c r="G15" s="85"/>
      <c r="I15" s="178"/>
      <c r="J15" s="178"/>
    </row>
    <row r="16" spans="2:10" ht="15.75" thickBot="1" x14ac:dyDescent="0.3">
      <c r="B16" s="35"/>
      <c r="C16" s="35" t="s">
        <v>83</v>
      </c>
      <c r="D16" s="115"/>
      <c r="E16" s="116"/>
      <c r="F16" s="116"/>
      <c r="G16" s="85"/>
      <c r="I16" s="178"/>
      <c r="J16" s="178"/>
    </row>
    <row r="19" spans="2:5" x14ac:dyDescent="0.25">
      <c r="B19" s="180" t="s">
        <v>143</v>
      </c>
    </row>
    <row r="20" spans="2:5" ht="15.75" x14ac:dyDescent="0.25">
      <c r="C20" s="103"/>
      <c r="D20" s="103"/>
      <c r="E20" s="103"/>
    </row>
    <row r="22" spans="2:5" ht="15.75" x14ac:dyDescent="0.25">
      <c r="C22" s="103"/>
      <c r="D22" s="103"/>
      <c r="E22" s="103"/>
    </row>
  </sheetData>
  <mergeCells count="5">
    <mergeCell ref="C3:F3"/>
    <mergeCell ref="C4:F4"/>
    <mergeCell ref="E1:F1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B1:N33"/>
  <sheetViews>
    <sheetView zoomScale="80" zoomScaleNormal="80" workbookViewId="0">
      <selection activeCell="J19" sqref="J19"/>
    </sheetView>
  </sheetViews>
  <sheetFormatPr defaultRowHeight="15" x14ac:dyDescent="0.25"/>
  <cols>
    <col min="1" max="1" width="9.140625" style="9"/>
    <col min="2" max="2" width="6.140625" style="9" customWidth="1"/>
    <col min="3" max="3" width="43.7109375" style="9" customWidth="1"/>
    <col min="4" max="12" width="11.85546875" style="9" customWidth="1"/>
    <col min="13" max="16384" width="9.140625" style="9"/>
  </cols>
  <sheetData>
    <row r="1" spans="2:14" ht="96.75" customHeight="1" x14ac:dyDescent="0.25">
      <c r="K1" s="370" t="s">
        <v>85</v>
      </c>
      <c r="L1" s="371"/>
    </row>
    <row r="2" spans="2:14" ht="17.25" x14ac:dyDescent="0.25">
      <c r="B2" s="262" t="s">
        <v>86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2:14" ht="17.25" x14ac:dyDescent="0.25">
      <c r="B3" s="262" t="s">
        <v>87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4" ht="17.25" x14ac:dyDescent="0.25">
      <c r="B4" s="373" t="s">
        <v>153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2:14" s="81" customFormat="1" ht="24.75" customHeight="1" x14ac:dyDescent="0.2">
      <c r="B5" s="374" t="s">
        <v>145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2:14" ht="13.5" customHeight="1" x14ac:dyDescent="0.25">
      <c r="B6" s="19"/>
      <c r="C6" s="372" t="s">
        <v>2</v>
      </c>
      <c r="D6" s="372"/>
      <c r="E6" s="372"/>
      <c r="F6" s="372"/>
      <c r="G6" s="372"/>
      <c r="H6" s="372"/>
      <c r="I6" s="372"/>
      <c r="J6" s="372"/>
      <c r="K6" s="372"/>
      <c r="L6" s="372"/>
    </row>
    <row r="7" spans="2:14" ht="12.75" customHeight="1" thickBot="1" x14ac:dyDescent="0.3"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spans="2:14" x14ac:dyDescent="0.25">
      <c r="B8" s="351" t="s">
        <v>88</v>
      </c>
      <c r="C8" s="352"/>
      <c r="D8" s="351" t="s">
        <v>89</v>
      </c>
      <c r="E8" s="367"/>
      <c r="F8" s="352"/>
      <c r="G8" s="351" t="s">
        <v>90</v>
      </c>
      <c r="H8" s="367"/>
      <c r="I8" s="352"/>
      <c r="J8" s="367" t="s">
        <v>91</v>
      </c>
      <c r="K8" s="367"/>
      <c r="L8" s="352"/>
    </row>
    <row r="9" spans="2:14" ht="15.75" customHeight="1" x14ac:dyDescent="0.25">
      <c r="B9" s="353"/>
      <c r="C9" s="354"/>
      <c r="D9" s="353"/>
      <c r="E9" s="368"/>
      <c r="F9" s="354"/>
      <c r="G9" s="353"/>
      <c r="H9" s="368"/>
      <c r="I9" s="354"/>
      <c r="J9" s="368"/>
      <c r="K9" s="368"/>
      <c r="L9" s="354"/>
    </row>
    <row r="10" spans="2:14" ht="15.75" thickBot="1" x14ac:dyDescent="0.3">
      <c r="B10" s="353"/>
      <c r="C10" s="354"/>
      <c r="D10" s="355"/>
      <c r="E10" s="369"/>
      <c r="F10" s="356"/>
      <c r="G10" s="355"/>
      <c r="H10" s="369"/>
      <c r="I10" s="356"/>
      <c r="J10" s="369"/>
      <c r="K10" s="369"/>
      <c r="L10" s="356"/>
    </row>
    <row r="11" spans="2:14" ht="15" customHeight="1" x14ac:dyDescent="0.25">
      <c r="B11" s="353"/>
      <c r="C11" s="354"/>
      <c r="D11" s="357" t="s">
        <v>81</v>
      </c>
      <c r="E11" s="359" t="s">
        <v>82</v>
      </c>
      <c r="F11" s="375" t="s">
        <v>92</v>
      </c>
      <c r="G11" s="361" t="s">
        <v>81</v>
      </c>
      <c r="H11" s="359" t="s">
        <v>82</v>
      </c>
      <c r="I11" s="363" t="s">
        <v>92</v>
      </c>
      <c r="J11" s="361" t="s">
        <v>81</v>
      </c>
      <c r="K11" s="359" t="s">
        <v>82</v>
      </c>
      <c r="L11" s="375" t="s">
        <v>92</v>
      </c>
    </row>
    <row r="12" spans="2:14" ht="15.75" customHeight="1" thickBot="1" x14ac:dyDescent="0.3">
      <c r="B12" s="355"/>
      <c r="C12" s="356"/>
      <c r="D12" s="358"/>
      <c r="E12" s="360"/>
      <c r="F12" s="376"/>
      <c r="G12" s="362"/>
      <c r="H12" s="360"/>
      <c r="I12" s="364"/>
      <c r="J12" s="362"/>
      <c r="K12" s="360"/>
      <c r="L12" s="376"/>
    </row>
    <row r="13" spans="2:14" x14ac:dyDescent="0.25">
      <c r="B13" s="365" t="s">
        <v>44</v>
      </c>
      <c r="C13" s="86" t="s">
        <v>94</v>
      </c>
      <c r="D13" s="245">
        <v>299</v>
      </c>
      <c r="E13" s="246">
        <v>0</v>
      </c>
      <c r="F13" s="247">
        <v>0</v>
      </c>
      <c r="G13" s="245">
        <v>4047</v>
      </c>
      <c r="H13" s="246">
        <v>0</v>
      </c>
      <c r="I13" s="247">
        <v>0</v>
      </c>
      <c r="J13" s="251">
        <v>166.55</v>
      </c>
      <c r="K13" s="253" t="s">
        <v>162</v>
      </c>
      <c r="L13" s="254">
        <v>0</v>
      </c>
      <c r="N13" s="74"/>
    </row>
    <row r="14" spans="2:14" ht="15.75" thickBot="1" x14ac:dyDescent="0.3">
      <c r="B14" s="366"/>
      <c r="C14" s="87" t="s">
        <v>129</v>
      </c>
      <c r="D14" s="248">
        <v>298</v>
      </c>
      <c r="E14" s="249">
        <v>0</v>
      </c>
      <c r="F14" s="250">
        <v>0</v>
      </c>
      <c r="G14" s="248">
        <v>4032</v>
      </c>
      <c r="H14" s="249">
        <v>0</v>
      </c>
      <c r="I14" s="250">
        <v>0</v>
      </c>
      <c r="J14" s="252">
        <v>163.9</v>
      </c>
      <c r="K14" s="255">
        <v>0</v>
      </c>
      <c r="L14" s="256">
        <v>0</v>
      </c>
      <c r="N14" s="74"/>
    </row>
    <row r="15" spans="2:14" x14ac:dyDescent="0.25">
      <c r="B15" s="365" t="s">
        <v>65</v>
      </c>
      <c r="C15" s="88" t="s">
        <v>95</v>
      </c>
      <c r="D15" s="225"/>
      <c r="E15" s="226"/>
      <c r="F15" s="227"/>
      <c r="G15" s="225"/>
      <c r="H15" s="226"/>
      <c r="I15" s="227"/>
      <c r="J15" s="225"/>
      <c r="K15" s="226"/>
      <c r="L15" s="227"/>
      <c r="N15" s="74"/>
    </row>
    <row r="16" spans="2:14" ht="15.75" thickBot="1" x14ac:dyDescent="0.3">
      <c r="B16" s="366"/>
      <c r="C16" s="87" t="s">
        <v>129</v>
      </c>
      <c r="D16" s="228"/>
      <c r="E16" s="229"/>
      <c r="F16" s="230"/>
      <c r="G16" s="228"/>
      <c r="H16" s="229"/>
      <c r="I16" s="230"/>
      <c r="J16" s="228"/>
      <c r="K16" s="229"/>
      <c r="L16" s="230"/>
      <c r="N16" s="74"/>
    </row>
    <row r="17" spans="2:14" x14ac:dyDescent="0.25">
      <c r="B17" s="365" t="s">
        <v>67</v>
      </c>
      <c r="C17" s="89" t="s">
        <v>134</v>
      </c>
      <c r="D17" s="225"/>
      <c r="E17" s="226"/>
      <c r="F17" s="227"/>
      <c r="G17" s="225"/>
      <c r="H17" s="226"/>
      <c r="I17" s="227"/>
      <c r="J17" s="225"/>
      <c r="K17" s="226"/>
      <c r="L17" s="227"/>
      <c r="N17" s="74"/>
    </row>
    <row r="18" spans="2:14" ht="15.75" thickBot="1" x14ac:dyDescent="0.3">
      <c r="B18" s="366"/>
      <c r="C18" s="90" t="s">
        <v>130</v>
      </c>
      <c r="D18" s="228"/>
      <c r="E18" s="229"/>
      <c r="F18" s="230"/>
      <c r="G18" s="228"/>
      <c r="H18" s="229"/>
      <c r="I18" s="230"/>
      <c r="J18" s="228"/>
      <c r="K18" s="229"/>
      <c r="L18" s="230"/>
      <c r="N18" s="74"/>
    </row>
    <row r="19" spans="2:14" x14ac:dyDescent="0.25">
      <c r="B19" s="365" t="s">
        <v>93</v>
      </c>
      <c r="C19" s="91" t="s">
        <v>96</v>
      </c>
      <c r="D19" s="225"/>
      <c r="E19" s="226"/>
      <c r="F19" s="227"/>
      <c r="G19" s="225"/>
      <c r="H19" s="226"/>
      <c r="I19" s="227"/>
      <c r="J19" s="225"/>
      <c r="K19" s="226"/>
      <c r="L19" s="227"/>
      <c r="N19" s="74"/>
    </row>
    <row r="20" spans="2:14" ht="15.75" thickBot="1" x14ac:dyDescent="0.3">
      <c r="B20" s="366"/>
      <c r="C20" s="90" t="s">
        <v>130</v>
      </c>
      <c r="D20" s="228"/>
      <c r="E20" s="229"/>
      <c r="F20" s="230"/>
      <c r="G20" s="228"/>
      <c r="H20" s="229"/>
      <c r="I20" s="230"/>
      <c r="J20" s="228"/>
      <c r="K20" s="229"/>
      <c r="L20" s="230"/>
      <c r="N20" s="74"/>
    </row>
    <row r="21" spans="2:14" x14ac:dyDescent="0.25">
      <c r="B21" s="365" t="s">
        <v>98</v>
      </c>
      <c r="C21" s="92" t="s">
        <v>99</v>
      </c>
      <c r="D21" s="225"/>
      <c r="E21" s="226"/>
      <c r="F21" s="227"/>
      <c r="G21" s="225"/>
      <c r="H21" s="226"/>
      <c r="I21" s="227"/>
      <c r="J21" s="225"/>
      <c r="K21" s="226"/>
      <c r="L21" s="227"/>
      <c r="N21" s="74"/>
    </row>
    <row r="22" spans="2:14" ht="15.75" thickBot="1" x14ac:dyDescent="0.3">
      <c r="B22" s="366"/>
      <c r="C22" s="90" t="s">
        <v>130</v>
      </c>
      <c r="D22" s="228"/>
      <c r="E22" s="229"/>
      <c r="F22" s="230"/>
      <c r="G22" s="228"/>
      <c r="H22" s="229"/>
      <c r="I22" s="230"/>
      <c r="J22" s="228"/>
      <c r="K22" s="229"/>
      <c r="L22" s="230"/>
      <c r="N22" s="74"/>
    </row>
    <row r="23" spans="2:14" ht="15.75" thickBot="1" x14ac:dyDescent="0.3">
      <c r="B23" s="78" t="s">
        <v>100</v>
      </c>
      <c r="C23" s="93" t="s">
        <v>97</v>
      </c>
      <c r="D23" s="231"/>
      <c r="E23" s="232"/>
      <c r="F23" s="233"/>
      <c r="G23" s="231"/>
      <c r="H23" s="232"/>
      <c r="I23" s="233"/>
      <c r="J23" s="231"/>
      <c r="K23" s="232"/>
      <c r="L23" s="233"/>
      <c r="N23" s="74"/>
    </row>
    <row r="24" spans="2:14" ht="15.75" x14ac:dyDescent="0.25">
      <c r="C24" s="14"/>
      <c r="M24" s="13"/>
    </row>
    <row r="25" spans="2:14" ht="23.25" customHeight="1" x14ac:dyDescent="0.25">
      <c r="C25" s="350" t="s">
        <v>101</v>
      </c>
      <c r="D25" s="350"/>
      <c r="E25" s="350"/>
      <c r="F25" s="350"/>
      <c r="G25" s="350"/>
      <c r="H25" s="350"/>
      <c r="I25" s="350"/>
      <c r="J25" s="350"/>
      <c r="K25" s="350"/>
      <c r="M25" s="13"/>
    </row>
    <row r="26" spans="2:14" ht="80.25" customHeight="1" x14ac:dyDescent="0.25">
      <c r="C26" s="349" t="s">
        <v>102</v>
      </c>
      <c r="D26" s="349"/>
      <c r="E26" s="349"/>
      <c r="F26" s="349"/>
      <c r="G26" s="349"/>
      <c r="H26" s="349"/>
      <c r="I26" s="349"/>
      <c r="J26" s="349"/>
      <c r="K26" s="349"/>
      <c r="M26" s="13"/>
    </row>
    <row r="27" spans="2:14" ht="15.75" x14ac:dyDescent="0.25">
      <c r="C27" s="14"/>
      <c r="M27" s="13"/>
    </row>
    <row r="28" spans="2:14" ht="15.75" x14ac:dyDescent="0.25">
      <c r="C28" s="14"/>
      <c r="M28" s="13"/>
    </row>
    <row r="29" spans="2:14" s="17" customFormat="1" ht="15.75" x14ac:dyDescent="0.25">
      <c r="C29" s="119"/>
      <c r="I29" s="119"/>
      <c r="M29" s="120"/>
    </row>
    <row r="30" spans="2:14" ht="15.75" x14ac:dyDescent="0.25">
      <c r="C30" s="14"/>
      <c r="M30" s="13"/>
    </row>
    <row r="31" spans="2:14" ht="15.75" x14ac:dyDescent="0.25">
      <c r="C31" s="14"/>
      <c r="M31" s="13"/>
    </row>
    <row r="32" spans="2:14" ht="15.75" x14ac:dyDescent="0.25">
      <c r="C32" s="14"/>
      <c r="M32" s="13"/>
    </row>
    <row r="33" spans="3:13" ht="15.75" x14ac:dyDescent="0.25">
      <c r="C33" s="14"/>
      <c r="M33" s="13"/>
    </row>
  </sheetData>
  <mergeCells count="27">
    <mergeCell ref="K1:L1"/>
    <mergeCell ref="B13:B14"/>
    <mergeCell ref="B15:B16"/>
    <mergeCell ref="B17:B18"/>
    <mergeCell ref="B19:B20"/>
    <mergeCell ref="C7:L7"/>
    <mergeCell ref="B2:L2"/>
    <mergeCell ref="B3:L3"/>
    <mergeCell ref="B4:L4"/>
    <mergeCell ref="B5:L5"/>
    <mergeCell ref="G8:I10"/>
    <mergeCell ref="J8:L10"/>
    <mergeCell ref="F11:F12"/>
    <mergeCell ref="L11:L12"/>
    <mergeCell ref="C6:L6"/>
    <mergeCell ref="C26:K26"/>
    <mergeCell ref="C25:K25"/>
    <mergeCell ref="B8:C12"/>
    <mergeCell ref="D11:D12"/>
    <mergeCell ref="E11:E12"/>
    <mergeCell ref="G11:G12"/>
    <mergeCell ref="H11:H12"/>
    <mergeCell ref="I11:I12"/>
    <mergeCell ref="J11:J12"/>
    <mergeCell ref="K11:K12"/>
    <mergeCell ref="B21:B22"/>
    <mergeCell ref="D8:F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B1:S26"/>
  <sheetViews>
    <sheetView tabSelected="1" topLeftCell="B1" zoomScale="80" zoomScaleNormal="80" workbookViewId="0">
      <selection activeCell="G16" sqref="G16"/>
    </sheetView>
  </sheetViews>
  <sheetFormatPr defaultRowHeight="15" x14ac:dyDescent="0.25"/>
  <cols>
    <col min="1" max="2" width="9.140625" style="9"/>
    <col min="3" max="3" width="50" style="9" customWidth="1"/>
    <col min="4" max="4" width="14.140625" style="17" customWidth="1"/>
    <col min="5" max="6" width="14.140625" style="9" customWidth="1"/>
    <col min="7" max="7" width="14.140625" style="237" customWidth="1"/>
    <col min="8" max="9" width="14.140625" style="9" customWidth="1"/>
    <col min="10" max="12" width="9.140625" style="9"/>
    <col min="13" max="18" width="9.140625" style="9" customWidth="1"/>
    <col min="19" max="16384" width="9.140625" style="9"/>
  </cols>
  <sheetData>
    <row r="1" spans="2:19" ht="86.25" customHeight="1" x14ac:dyDescent="0.25">
      <c r="H1" s="370" t="s">
        <v>103</v>
      </c>
      <c r="I1" s="370"/>
    </row>
    <row r="2" spans="2:19" ht="22.5" customHeight="1" x14ac:dyDescent="0.25"/>
    <row r="3" spans="2:19" ht="17.25" x14ac:dyDescent="0.25">
      <c r="C3" s="377" t="s">
        <v>104</v>
      </c>
      <c r="D3" s="377"/>
      <c r="E3" s="377"/>
      <c r="F3" s="377"/>
      <c r="G3" s="377"/>
      <c r="H3" s="377"/>
      <c r="I3" s="377"/>
    </row>
    <row r="4" spans="2:19" ht="21.75" customHeight="1" x14ac:dyDescent="0.25">
      <c r="C4" s="373" t="s">
        <v>152</v>
      </c>
      <c r="D4" s="373"/>
      <c r="E4" s="373"/>
      <c r="F4" s="373"/>
      <c r="G4" s="373"/>
      <c r="H4" s="373"/>
      <c r="I4" s="373"/>
    </row>
    <row r="5" spans="2:19" s="81" customFormat="1" ht="29.25" customHeight="1" x14ac:dyDescent="0.2">
      <c r="B5" s="374" t="s">
        <v>145</v>
      </c>
      <c r="C5" s="374"/>
      <c r="D5" s="374"/>
      <c r="E5" s="374"/>
      <c r="F5" s="374"/>
      <c r="G5" s="374"/>
      <c r="H5" s="374"/>
      <c r="I5" s="374"/>
    </row>
    <row r="6" spans="2:19" ht="12.75" customHeight="1" x14ac:dyDescent="0.25">
      <c r="B6" s="378" t="s">
        <v>2</v>
      </c>
      <c r="C6" s="378"/>
      <c r="D6" s="378"/>
      <c r="E6" s="378"/>
      <c r="F6" s="378"/>
      <c r="G6" s="378"/>
      <c r="H6" s="378"/>
      <c r="I6" s="378"/>
    </row>
    <row r="7" spans="2:19" ht="21.75" customHeight="1" thickBot="1" x14ac:dyDescent="0.3">
      <c r="C7" s="94"/>
      <c r="D7" s="94"/>
      <c r="E7" s="94"/>
      <c r="F7" s="94"/>
      <c r="G7" s="238"/>
      <c r="H7" s="94"/>
      <c r="I7" s="94"/>
    </row>
    <row r="8" spans="2:19" ht="21.75" customHeight="1" x14ac:dyDescent="0.25">
      <c r="B8" s="351" t="s">
        <v>88</v>
      </c>
      <c r="C8" s="352"/>
      <c r="D8" s="351" t="s">
        <v>105</v>
      </c>
      <c r="E8" s="367"/>
      <c r="F8" s="352"/>
      <c r="G8" s="351" t="s">
        <v>90</v>
      </c>
      <c r="H8" s="367"/>
      <c r="I8" s="352"/>
    </row>
    <row r="9" spans="2:19" ht="30" customHeight="1" thickBot="1" x14ac:dyDescent="0.3">
      <c r="B9" s="353"/>
      <c r="C9" s="354"/>
      <c r="D9" s="355"/>
      <c r="E9" s="369"/>
      <c r="F9" s="356"/>
      <c r="G9" s="355"/>
      <c r="H9" s="369"/>
      <c r="I9" s="356"/>
    </row>
    <row r="10" spans="2:19" ht="15.75" thickBot="1" x14ac:dyDescent="0.3">
      <c r="B10" s="355"/>
      <c r="C10" s="356"/>
      <c r="D10" s="75" t="s">
        <v>81</v>
      </c>
      <c r="E10" s="63" t="s">
        <v>82</v>
      </c>
      <c r="F10" s="64" t="s">
        <v>92</v>
      </c>
      <c r="G10" s="239" t="s">
        <v>81</v>
      </c>
      <c r="H10" s="63" t="s">
        <v>82</v>
      </c>
      <c r="I10" s="64" t="s">
        <v>92</v>
      </c>
    </row>
    <row r="11" spans="2:19" x14ac:dyDescent="0.25">
      <c r="B11" s="365" t="s">
        <v>44</v>
      </c>
      <c r="C11" s="95" t="s">
        <v>94</v>
      </c>
      <c r="D11" s="234">
        <v>587</v>
      </c>
      <c r="E11" s="65">
        <v>0</v>
      </c>
      <c r="F11" s="66">
        <v>0</v>
      </c>
      <c r="G11" s="240">
        <v>8491</v>
      </c>
      <c r="H11" s="65">
        <v>0</v>
      </c>
      <c r="I11" s="66">
        <v>0</v>
      </c>
      <c r="K11" s="74"/>
      <c r="L11" s="74"/>
      <c r="M11" s="74"/>
      <c r="N11" s="74"/>
      <c r="O11" s="74"/>
      <c r="P11" s="74"/>
      <c r="Q11" s="74"/>
      <c r="R11" s="74"/>
      <c r="S11" s="74"/>
    </row>
    <row r="12" spans="2:19" ht="15.75" thickBot="1" x14ac:dyDescent="0.3">
      <c r="B12" s="366"/>
      <c r="C12" s="96" t="s">
        <v>129</v>
      </c>
      <c r="D12" s="235">
        <v>584</v>
      </c>
      <c r="E12" s="68">
        <v>0</v>
      </c>
      <c r="F12" s="69">
        <v>0</v>
      </c>
      <c r="G12" s="241">
        <v>8426</v>
      </c>
      <c r="H12" s="68">
        <v>0</v>
      </c>
      <c r="I12" s="69">
        <v>0</v>
      </c>
      <c r="K12" s="74"/>
      <c r="L12" s="74"/>
      <c r="M12" s="74"/>
      <c r="N12" s="74"/>
      <c r="O12" s="74"/>
      <c r="P12" s="74"/>
      <c r="Q12" s="74"/>
      <c r="R12" s="74"/>
    </row>
    <row r="13" spans="2:19" x14ac:dyDescent="0.25">
      <c r="B13" s="365" t="s">
        <v>65</v>
      </c>
      <c r="C13" s="97" t="s">
        <v>95</v>
      </c>
      <c r="D13" s="67">
        <v>1</v>
      </c>
      <c r="E13" s="65">
        <v>0</v>
      </c>
      <c r="F13" s="66">
        <v>0</v>
      </c>
      <c r="G13" s="242">
        <v>20</v>
      </c>
      <c r="H13" s="65">
        <v>0</v>
      </c>
      <c r="I13" s="66">
        <v>0</v>
      </c>
      <c r="K13" s="74"/>
      <c r="L13" s="74"/>
      <c r="M13" s="74"/>
      <c r="N13" s="74"/>
      <c r="O13" s="74"/>
      <c r="P13" s="74"/>
      <c r="Q13" s="74"/>
      <c r="R13" s="74"/>
    </row>
    <row r="14" spans="2:19" ht="15.75" thickBot="1" x14ac:dyDescent="0.3">
      <c r="B14" s="366"/>
      <c r="C14" s="96" t="s">
        <v>129</v>
      </c>
      <c r="D14" s="70" t="s">
        <v>162</v>
      </c>
      <c r="E14" s="68">
        <v>0</v>
      </c>
      <c r="F14" s="69">
        <v>0</v>
      </c>
      <c r="G14" s="70" t="s">
        <v>163</v>
      </c>
      <c r="H14" s="68">
        <v>0</v>
      </c>
      <c r="I14" s="69">
        <v>0</v>
      </c>
      <c r="K14" s="74"/>
      <c r="L14" s="74"/>
      <c r="M14" s="74"/>
      <c r="N14" s="74"/>
      <c r="O14" s="74"/>
      <c r="P14" s="74"/>
      <c r="Q14" s="74"/>
      <c r="R14" s="74"/>
    </row>
    <row r="15" spans="2:19" x14ac:dyDescent="0.25">
      <c r="B15" s="365" t="s">
        <v>67</v>
      </c>
      <c r="C15" s="98" t="s">
        <v>134</v>
      </c>
      <c r="D15" s="67">
        <v>0</v>
      </c>
      <c r="E15" s="65">
        <v>0</v>
      </c>
      <c r="F15" s="66">
        <v>0</v>
      </c>
      <c r="G15" s="242">
        <v>0</v>
      </c>
      <c r="H15" s="65">
        <v>0</v>
      </c>
      <c r="I15" s="66">
        <v>0</v>
      </c>
      <c r="K15" s="74"/>
      <c r="L15" s="74"/>
      <c r="M15" s="74"/>
      <c r="N15" s="74"/>
      <c r="O15" s="74"/>
      <c r="P15" s="74"/>
      <c r="Q15" s="74"/>
      <c r="R15" s="74"/>
    </row>
    <row r="16" spans="2:19" ht="15.75" thickBot="1" x14ac:dyDescent="0.3">
      <c r="B16" s="366"/>
      <c r="C16" s="99" t="s">
        <v>130</v>
      </c>
      <c r="D16" s="70">
        <v>0</v>
      </c>
      <c r="E16" s="68">
        <v>0</v>
      </c>
      <c r="F16" s="69">
        <v>0</v>
      </c>
      <c r="G16" s="243">
        <v>0</v>
      </c>
      <c r="H16" s="68">
        <v>0</v>
      </c>
      <c r="I16" s="69">
        <v>0</v>
      </c>
      <c r="K16" s="74"/>
      <c r="L16" s="74"/>
      <c r="M16" s="74"/>
      <c r="N16" s="74"/>
      <c r="O16" s="74"/>
      <c r="P16" s="74"/>
      <c r="Q16" s="74"/>
      <c r="R16" s="74"/>
    </row>
    <row r="17" spans="2:18" x14ac:dyDescent="0.25">
      <c r="B17" s="365" t="s">
        <v>93</v>
      </c>
      <c r="C17" s="100" t="s">
        <v>96</v>
      </c>
      <c r="D17" s="67">
        <v>0</v>
      </c>
      <c r="E17" s="65">
        <v>0</v>
      </c>
      <c r="F17" s="66">
        <v>0</v>
      </c>
      <c r="G17" s="242">
        <v>0</v>
      </c>
      <c r="H17" s="65">
        <v>0</v>
      </c>
      <c r="I17" s="66">
        <v>0</v>
      </c>
      <c r="K17" s="74"/>
      <c r="L17" s="74"/>
      <c r="M17" s="74"/>
      <c r="N17" s="74"/>
      <c r="O17" s="74"/>
      <c r="P17" s="74"/>
      <c r="Q17" s="74"/>
      <c r="R17" s="74"/>
    </row>
    <row r="18" spans="2:18" ht="15.75" thickBot="1" x14ac:dyDescent="0.3">
      <c r="B18" s="366"/>
      <c r="C18" s="99" t="s">
        <v>130</v>
      </c>
      <c r="D18" s="70">
        <v>0</v>
      </c>
      <c r="E18" s="68">
        <v>0</v>
      </c>
      <c r="F18" s="69">
        <v>0</v>
      </c>
      <c r="G18" s="243">
        <v>0</v>
      </c>
      <c r="H18" s="68">
        <v>0</v>
      </c>
      <c r="I18" s="69">
        <v>0</v>
      </c>
      <c r="K18" s="74"/>
      <c r="L18" s="74"/>
      <c r="M18" s="74"/>
      <c r="N18" s="74"/>
      <c r="O18" s="74"/>
      <c r="P18" s="74"/>
      <c r="Q18" s="74"/>
      <c r="R18" s="74"/>
    </row>
    <row r="19" spans="2:18" x14ac:dyDescent="0.25">
      <c r="B19" s="365" t="s">
        <v>98</v>
      </c>
      <c r="C19" s="101" t="s">
        <v>99</v>
      </c>
      <c r="D19" s="67">
        <v>0</v>
      </c>
      <c r="E19" s="65">
        <v>0</v>
      </c>
      <c r="F19" s="66">
        <v>0</v>
      </c>
      <c r="G19" s="242">
        <v>0</v>
      </c>
      <c r="H19" s="65">
        <v>0</v>
      </c>
      <c r="I19" s="66">
        <v>0</v>
      </c>
      <c r="K19" s="74"/>
      <c r="L19" s="74"/>
      <c r="M19" s="74"/>
      <c r="N19" s="74"/>
      <c r="O19" s="74"/>
      <c r="P19" s="74"/>
      <c r="Q19" s="74"/>
      <c r="R19" s="74"/>
    </row>
    <row r="20" spans="2:18" ht="15.75" thickBot="1" x14ac:dyDescent="0.3">
      <c r="B20" s="366"/>
      <c r="C20" s="99" t="s">
        <v>130</v>
      </c>
      <c r="D20" s="70">
        <v>0</v>
      </c>
      <c r="E20" s="68">
        <v>0</v>
      </c>
      <c r="F20" s="69">
        <v>0</v>
      </c>
      <c r="G20" s="243">
        <v>0</v>
      </c>
      <c r="H20" s="68">
        <v>0</v>
      </c>
      <c r="I20" s="69">
        <v>0</v>
      </c>
      <c r="K20" s="74"/>
      <c r="L20" s="74"/>
      <c r="M20" s="74"/>
      <c r="N20" s="74"/>
      <c r="O20" s="74"/>
      <c r="P20" s="74"/>
      <c r="Q20" s="74"/>
      <c r="R20" s="74"/>
    </row>
    <row r="21" spans="2:18" ht="15.75" thickBot="1" x14ac:dyDescent="0.3">
      <c r="B21" s="10" t="s">
        <v>100</v>
      </c>
      <c r="C21" s="102" t="s">
        <v>97</v>
      </c>
      <c r="D21" s="73">
        <v>0</v>
      </c>
      <c r="E21" s="71">
        <v>0</v>
      </c>
      <c r="F21" s="72">
        <v>0</v>
      </c>
      <c r="G21" s="244">
        <v>0</v>
      </c>
      <c r="H21" s="71">
        <v>0</v>
      </c>
      <c r="I21" s="72">
        <v>0</v>
      </c>
      <c r="M21" s="74"/>
      <c r="N21" s="74"/>
      <c r="O21" s="74"/>
      <c r="P21" s="74"/>
      <c r="Q21" s="74"/>
      <c r="R21" s="74"/>
    </row>
    <row r="22" spans="2:18" x14ac:dyDescent="0.25">
      <c r="B22" s="11"/>
      <c r="C22" s="12"/>
      <c r="D22" s="236"/>
      <c r="E22" s="12"/>
      <c r="F22" s="12"/>
      <c r="G22" s="12"/>
      <c r="H22" s="12"/>
      <c r="I22" s="12"/>
    </row>
    <row r="23" spans="2:18" ht="31.5" customHeight="1" x14ac:dyDescent="0.25">
      <c r="C23" s="350" t="s">
        <v>101</v>
      </c>
      <c r="D23" s="350"/>
      <c r="E23" s="350"/>
      <c r="F23" s="350"/>
      <c r="G23" s="350"/>
      <c r="H23" s="350"/>
      <c r="I23" s="350"/>
    </row>
    <row r="24" spans="2:18" ht="107.25" customHeight="1" x14ac:dyDescent="0.25">
      <c r="C24" s="349" t="s">
        <v>102</v>
      </c>
      <c r="D24" s="349"/>
      <c r="E24" s="349"/>
      <c r="F24" s="349"/>
      <c r="G24" s="349"/>
      <c r="H24" s="349"/>
      <c r="I24" s="349"/>
    </row>
    <row r="26" spans="2:18" ht="15.75" x14ac:dyDescent="0.25">
      <c r="C26" s="118"/>
      <c r="H26" s="103"/>
      <c r="I26" s="103"/>
      <c r="M26" s="13"/>
    </row>
  </sheetData>
  <mergeCells count="15">
    <mergeCell ref="D8:F9"/>
    <mergeCell ref="G8:I9"/>
    <mergeCell ref="H1:I1"/>
    <mergeCell ref="B8:C10"/>
    <mergeCell ref="C24:I24"/>
    <mergeCell ref="C23:I23"/>
    <mergeCell ref="C3:I3"/>
    <mergeCell ref="C4:I4"/>
    <mergeCell ref="B5:I5"/>
    <mergeCell ref="B6:I6"/>
    <mergeCell ref="B11:B12"/>
    <mergeCell ref="B13:B14"/>
    <mergeCell ref="B15:B16"/>
    <mergeCell ref="B17:B18"/>
    <mergeCell ref="B19:B20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пр2</vt:lpstr>
      <vt:lpstr>пр3</vt:lpstr>
      <vt:lpstr>пр4</vt:lpstr>
      <vt:lpstr>пр5</vt:lpstr>
      <vt:lpstr>пр5 (1 вар)</vt:lpstr>
      <vt:lpstr>пр6</vt:lpstr>
      <vt:lpstr>пр7</vt:lpstr>
      <vt:lpstr>пр8</vt:lpstr>
      <vt:lpstr>пр9</vt:lpstr>
      <vt:lpstr>пр2!bookmark0</vt:lpstr>
      <vt:lpstr>пр2!bookmark1</vt:lpstr>
      <vt:lpstr>пр6!bookmark10</vt:lpstr>
      <vt:lpstr>пр7!bookmark11</vt:lpstr>
      <vt:lpstr>пр7!bookmark12</vt:lpstr>
      <vt:lpstr>пр8!bookmark13</vt:lpstr>
      <vt:lpstr>пр8!bookmark14</vt:lpstr>
      <vt:lpstr>пр8!bookmark15</vt:lpstr>
      <vt:lpstr>пр4!bookmark2</vt:lpstr>
      <vt:lpstr>'пр5 (1 вар)'!bookmark6</vt:lpstr>
      <vt:lpstr>'пр5 (1 вар)'!bookmark7</vt:lpstr>
      <vt:lpstr>'пр5 (1 вар)'!bookmark8</vt:lpstr>
      <vt:lpstr>пр6!bookmark9</vt:lpstr>
    </vt:vector>
  </TitlesOfParts>
  <Company>ОАО "МРСК Волги"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Сергей Павлович</dc:creator>
  <cp:lastModifiedBy>Елена Анатольевна</cp:lastModifiedBy>
  <cp:lastPrinted>2018-10-12T06:24:20Z</cp:lastPrinted>
  <dcterms:created xsi:type="dcterms:W3CDTF">2015-09-22T07:59:23Z</dcterms:created>
  <dcterms:modified xsi:type="dcterms:W3CDTF">2018-10-15T08:53:46Z</dcterms:modified>
</cp:coreProperties>
</file>